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COMUNICACIÓN EXTERNA\RESULTADOS OPERACIONALES\Agosto\"/>
    </mc:Choice>
  </mc:AlternateContent>
  <bookViews>
    <workbookView xWindow="0" yWindow="0" windowWidth="25200" windowHeight="10485" tabRatio="897"/>
  </bookViews>
  <sheets>
    <sheet name="Indice " sheetId="14" r:id="rId1"/>
    <sheet name="Oferta de Juegos" sheetId="11" r:id="rId2"/>
    <sheet name="Parque de Máquinas" sheetId="13" state="hidden" r:id="rId3"/>
    <sheet name="Posiciones de Juego" sheetId="12" r:id="rId4"/>
    <sheet name="Ingresos Brutos del Juego" sheetId="1" r:id="rId5"/>
    <sheet name="Impuestos" sheetId="2" state="hidden" r:id="rId6"/>
    <sheet name="Visitas" sheetId="3" r:id="rId7"/>
    <sheet name="Retorno Máquinas" sheetId="7" state="hidden" r:id="rId8"/>
    <sheet name="Resumen Industria" sheetId="4" r:id="rId9"/>
    <sheet name="Glosario" sheetId="6" r:id="rId10"/>
  </sheets>
  <externalReferences>
    <externalReference r:id="rId11"/>
  </externalReferences>
  <definedNames>
    <definedName name="_xlnm.Print_Area" localSheetId="9">Glosario!$A$1:$E$14</definedName>
    <definedName name="_xlnm.Print_Area" localSheetId="5">Impuestos!$A$1:$Q$52</definedName>
    <definedName name="_xlnm.Print_Area" localSheetId="0">'Indice '!$A$1:$G$28</definedName>
    <definedName name="_xlnm.Print_Area" localSheetId="4">'Ingresos Brutos del Juego'!$A$1:$S$28</definedName>
    <definedName name="_xlnm.Print_Area" localSheetId="1">'Oferta de Juegos'!$A$1:$I$31</definedName>
    <definedName name="_xlnm.Print_Area" localSheetId="2">'Parque de Máquinas'!$A$1:$T$29</definedName>
    <definedName name="_xlnm.Print_Area" localSheetId="3">'Posiciones de Juego'!$A$1:$J$103</definedName>
    <definedName name="_xlnm.Print_Area" localSheetId="8">'Resumen Industria'!$A$1:$Q$47</definedName>
    <definedName name="_xlnm.Print_Area" localSheetId="7">'Retorno Máquinas'!$A$1:$Q$51</definedName>
    <definedName name="_xlnm.Print_Area" localSheetId="6">Visitas!$A$1:$Q$39</definedName>
    <definedName name="OLE_LINK1_4">'[1]6. Agregado'!#REF!</definedName>
    <definedName name="OLE_LINK1_6">'[1]5. Total Jugado'!#REF!</definedName>
  </definedNames>
  <calcPr calcId="152511"/>
</workbook>
</file>

<file path=xl/calcChain.xml><?xml version="1.0" encoding="utf-8"?>
<calcChain xmlns="http://schemas.openxmlformats.org/spreadsheetml/2006/main">
  <c r="D46" i="4" l="1"/>
  <c r="E46" i="4"/>
  <c r="F46" i="4"/>
  <c r="G46" i="4"/>
  <c r="H46" i="4"/>
  <c r="I46" i="4"/>
  <c r="J46" i="4"/>
  <c r="O46" i="4"/>
  <c r="C46" i="4"/>
  <c r="D39" i="4"/>
  <c r="E39" i="4"/>
  <c r="F39" i="4"/>
  <c r="G39" i="4"/>
  <c r="H39" i="4"/>
  <c r="I39" i="4"/>
  <c r="J39" i="4"/>
  <c r="O39" i="4"/>
  <c r="C39" i="4"/>
  <c r="D28" i="4"/>
  <c r="E28" i="4"/>
  <c r="F28" i="4"/>
  <c r="G28" i="4"/>
  <c r="H28" i="4"/>
  <c r="I28" i="4"/>
  <c r="J28" i="4"/>
  <c r="O28" i="4"/>
  <c r="P28" i="4"/>
  <c r="C28" i="4"/>
  <c r="E35" i="1"/>
  <c r="D10" i="4" s="1"/>
  <c r="F35" i="1"/>
  <c r="E10" i="4" s="1"/>
  <c r="G35" i="1"/>
  <c r="F10" i="4" s="1"/>
  <c r="H35" i="1"/>
  <c r="G10" i="4" s="1"/>
  <c r="I35" i="1"/>
  <c r="H10" i="4" s="1"/>
  <c r="J35" i="1"/>
  <c r="I10" i="4" s="1"/>
  <c r="K35" i="1"/>
  <c r="J10" i="4" s="1"/>
  <c r="L35" i="1"/>
  <c r="M35" i="1"/>
  <c r="N35" i="1"/>
  <c r="O35" i="1"/>
  <c r="P35" i="1"/>
  <c r="O10" i="4" s="1"/>
  <c r="Q35" i="1"/>
  <c r="E36" i="1"/>
  <c r="D11" i="4" s="1"/>
  <c r="F36" i="1"/>
  <c r="E11" i="4" s="1"/>
  <c r="G36" i="1"/>
  <c r="F11" i="4" s="1"/>
  <c r="H36" i="1"/>
  <c r="G11" i="4" s="1"/>
  <c r="I36" i="1"/>
  <c r="H11" i="4" s="1"/>
  <c r="J36" i="1"/>
  <c r="I11" i="4" s="1"/>
  <c r="K36" i="1"/>
  <c r="J11" i="4" s="1"/>
  <c r="L36" i="1"/>
  <c r="M36" i="1"/>
  <c r="N36" i="1"/>
  <c r="O36" i="1"/>
  <c r="P36" i="1"/>
  <c r="O11" i="4" s="1"/>
  <c r="Q36" i="1"/>
  <c r="D36" i="1"/>
  <c r="C11" i="4" s="1"/>
  <c r="D35" i="1"/>
  <c r="C10" i="4" s="1"/>
  <c r="E102" i="12"/>
  <c r="F102" i="12"/>
  <c r="G102" i="12"/>
  <c r="H102" i="12"/>
  <c r="D102" i="12"/>
  <c r="H92" i="12"/>
  <c r="G92" i="12"/>
  <c r="F92" i="12"/>
  <c r="E92" i="12"/>
  <c r="D92" i="12"/>
  <c r="H91" i="12"/>
  <c r="G91" i="12"/>
  <c r="F91" i="12"/>
  <c r="E91" i="12"/>
  <c r="D91" i="12"/>
  <c r="H101" i="12"/>
  <c r="G101" i="12"/>
  <c r="F101" i="12"/>
  <c r="E101" i="12"/>
  <c r="D101" i="12"/>
  <c r="H100" i="12"/>
  <c r="G100" i="12"/>
  <c r="F100" i="12"/>
  <c r="E100" i="12"/>
  <c r="D100" i="12"/>
  <c r="H99" i="12"/>
  <c r="G99" i="12"/>
  <c r="F99" i="12"/>
  <c r="E99" i="12"/>
  <c r="D99" i="12"/>
  <c r="H98" i="12"/>
  <c r="G98" i="12"/>
  <c r="F98" i="12"/>
  <c r="E98" i="12"/>
  <c r="D98" i="12"/>
  <c r="H97" i="12"/>
  <c r="G97" i="12"/>
  <c r="F97" i="12"/>
  <c r="E97" i="12"/>
  <c r="D97" i="12"/>
  <c r="H96" i="12"/>
  <c r="G96" i="12"/>
  <c r="F96" i="12"/>
  <c r="E96" i="12"/>
  <c r="D96" i="12"/>
  <c r="H95" i="12"/>
  <c r="G95" i="12"/>
  <c r="F95" i="12"/>
  <c r="E95" i="12"/>
  <c r="D95" i="12"/>
  <c r="H94" i="12"/>
  <c r="G94" i="12"/>
  <c r="F94" i="12"/>
  <c r="E94" i="12"/>
  <c r="D94" i="12"/>
  <c r="D77" i="12"/>
  <c r="E77" i="12"/>
  <c r="F77" i="12"/>
  <c r="G77" i="12"/>
  <c r="H77" i="12"/>
  <c r="D78" i="12"/>
  <c r="E78" i="12"/>
  <c r="F78" i="12"/>
  <c r="G78" i="12"/>
  <c r="H78" i="12"/>
  <c r="D79" i="12"/>
  <c r="E79" i="12"/>
  <c r="F79" i="12"/>
  <c r="G79" i="12"/>
  <c r="H79" i="12"/>
  <c r="D80" i="12"/>
  <c r="E80" i="12"/>
  <c r="F80" i="12"/>
  <c r="G80" i="12"/>
  <c r="H80" i="12"/>
  <c r="D81" i="12"/>
  <c r="E81" i="12"/>
  <c r="F81" i="12"/>
  <c r="G81" i="12"/>
  <c r="H81" i="12"/>
  <c r="D82" i="12"/>
  <c r="E82" i="12"/>
  <c r="F82" i="12"/>
  <c r="G82" i="12"/>
  <c r="H82" i="12"/>
  <c r="D83" i="12"/>
  <c r="E83" i="12"/>
  <c r="F83" i="12"/>
  <c r="G83" i="12"/>
  <c r="H83" i="12"/>
  <c r="D84" i="12"/>
  <c r="E84" i="12"/>
  <c r="F84" i="12"/>
  <c r="G84" i="12"/>
  <c r="H84" i="12"/>
  <c r="D85" i="12"/>
  <c r="E85" i="12"/>
  <c r="F85" i="12"/>
  <c r="G85" i="12"/>
  <c r="H85" i="12"/>
  <c r="D86" i="12"/>
  <c r="E86" i="12"/>
  <c r="F86" i="12"/>
  <c r="G86" i="12"/>
  <c r="H86" i="12"/>
  <c r="D87" i="12"/>
  <c r="E87" i="12"/>
  <c r="F87" i="12"/>
  <c r="G87" i="12"/>
  <c r="H87" i="12"/>
  <c r="D88" i="12"/>
  <c r="E88" i="12"/>
  <c r="F88" i="12"/>
  <c r="G88" i="12"/>
  <c r="H88" i="12"/>
  <c r="D89" i="12"/>
  <c r="E89" i="12"/>
  <c r="F89" i="12"/>
  <c r="G89" i="12"/>
  <c r="H89" i="12"/>
  <c r="D90" i="12"/>
  <c r="E90" i="12"/>
  <c r="F90" i="12"/>
  <c r="G90" i="12"/>
  <c r="H90" i="12"/>
  <c r="H76" i="12"/>
  <c r="G76" i="12"/>
  <c r="F76" i="12"/>
  <c r="E76" i="12"/>
  <c r="D76" i="12"/>
  <c r="E117" i="12"/>
  <c r="F117" i="12"/>
  <c r="G117" i="12"/>
  <c r="H117" i="12"/>
  <c r="D117" i="12"/>
  <c r="E37" i="12" l="1"/>
  <c r="E38" i="12" s="1"/>
  <c r="E70" i="12" s="1"/>
  <c r="F37" i="12"/>
  <c r="G37" i="12"/>
  <c r="H37" i="12"/>
  <c r="H38" i="12" s="1"/>
  <c r="H70" i="12" s="1"/>
  <c r="I37" i="12"/>
  <c r="I38" i="12" s="1"/>
  <c r="D37" i="12"/>
  <c r="E28" i="12"/>
  <c r="F28" i="12"/>
  <c r="F38" i="12" s="1"/>
  <c r="F70" i="12" s="1"/>
  <c r="G28" i="12"/>
  <c r="G38" i="12" s="1"/>
  <c r="G70" i="12" s="1"/>
  <c r="H28" i="12"/>
  <c r="I28" i="12"/>
  <c r="D28" i="12"/>
  <c r="D38" i="12" s="1"/>
  <c r="D70" i="12" s="1"/>
  <c r="E38" i="11" l="1"/>
  <c r="F38" i="11"/>
  <c r="G38" i="11"/>
  <c r="H38" i="11"/>
  <c r="D38" i="11"/>
  <c r="B103" i="12" l="1"/>
  <c r="B29" i="13" l="1"/>
</calcChain>
</file>

<file path=xl/sharedStrings.xml><?xml version="1.0" encoding="utf-8"?>
<sst xmlns="http://schemas.openxmlformats.org/spreadsheetml/2006/main" count="662" uniqueCount="160">
  <si>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</si>
  <si>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</si>
  <si>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</si>
  <si>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</si>
  <si>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</si>
  <si>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</si>
  <si>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</si>
  <si>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</si>
  <si>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</si>
  <si>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</si>
  <si>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</si>
  <si>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</si>
  <si>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</si>
  <si>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</si>
  <si>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</si>
  <si>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</si>
  <si>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</si>
  <si>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</si>
  <si>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</si>
  <si>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</si>
  <si>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</si>
  <si>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</si>
  <si>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</si>
  <si>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</si>
  <si>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</si>
  <si>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</si>
  <si>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</si>
  <si>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</si>
  <si>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</si>
  <si>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</si>
  <si>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</si>
  <si>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</si>
  <si>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</si>
  <si>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</si>
  <si>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</si>
  <si>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</si>
  <si>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Resumen de Resultados de la Industria de Casinos de Juego</t>
  </si>
  <si>
    <t xml:space="preserve">   Glosario</t>
  </si>
  <si>
    <t>INGRESOS BRUTOS DEL JUEGO O WIN</t>
  </si>
  <si>
    <t>Octubre</t>
  </si>
  <si>
    <t>Noviembre</t>
  </si>
  <si>
    <t>Diciembre</t>
  </si>
  <si>
    <t>Antay Casino &amp; Hotel</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</si>
  <si>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</si>
  <si>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</si>
  <si>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</si>
  <si>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</si>
  <si>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</si>
  <si>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</si>
  <si>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</si>
  <si>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</si>
  <si>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</si>
  <si>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</si>
  <si>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</si>
  <si>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</si>
  <si>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</si>
  <si>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</si>
  <si>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</si>
  <si>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</si>
  <si>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</si>
  <si>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</si>
  <si>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</si>
  <si>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</si>
  <si>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</si>
  <si>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</si>
  <si>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</si>
  <si>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</si>
  <si>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</si>
  <si>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</si>
  <si>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</si>
  <si>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</si>
  <si>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</si>
  <si>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</si>
  <si>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</si>
  <si>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</si>
  <si>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</si>
  <si>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</si>
  <si>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</si>
  <si>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</si>
  <si>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</si>
  <si>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</si>
  <si>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</si>
  <si>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</si>
  <si>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</si>
  <si>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</si>
  <si>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El porcentaje de retorno real promedio a los jugadores es variable, por lo que nada garantiza que los retornos pasados se repitan en el futuro.</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</si>
  <si>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</si>
  <si>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</si>
  <si>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</si>
  <si>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</si>
  <si>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</si>
  <si>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</si>
  <si>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</si>
  <si>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</si>
  <si>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</si>
  <si>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</si>
  <si>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</si>
  <si>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</si>
  <si>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</si>
  <si>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</si>
  <si>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</si>
  <si>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</si>
  <si>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</si>
  <si>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</si>
  <si>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</si>
  <si>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</si>
  <si>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</si>
  <si>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</si>
  <si>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</si>
  <si>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</si>
  <si>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</si>
  <si>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</si>
  <si>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</si>
  <si>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</si>
  <si>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</si>
  <si>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</si>
  <si>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</si>
  <si>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</si>
  <si>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
  </si>
  <si>
    <t>Marina del Sol Calama</t>
  </si>
  <si>
    <t>Sun Monticello</t>
  </si>
  <si>
    <t>Marina del Sol Talcahuano</t>
  </si>
  <si>
    <t>Marina del Sol Osorno</t>
  </si>
  <si>
    <t>OFERTA DE JUEGOS POR CATEGORIA,  EN LOS CASINOS EN OPERACIÓN - Agosto 2016</t>
  </si>
  <si>
    <t>Al 31-08-2016</t>
  </si>
  <si>
    <t>NUMERO DE MAQUINAS DE AZAR POR FABRICANTE Y PROCEDENCIA - Agosto 2016</t>
  </si>
  <si>
    <t>WIN DIARIO POR POSICION DE JUEGO (US$), SEGUN CATEGORIA - Agosto 2016</t>
  </si>
  <si>
    <t>WIN DIARIO POR POSICION DE JUEGO ($), SEGUN CATEGORIA - Agosto 2016</t>
  </si>
  <si>
    <t>POSICIONES DE JUEGO, POR CATEGORIA DE JUEGO - Agosto 2016</t>
  </si>
  <si>
    <t>Win Agosto 2016 y posiciones de juego al 31-08-2016</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</si>
  <si>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</si>
  <si>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</si>
  <si>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</si>
  <si>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</si>
  <si>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</si>
  <si>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</si>
  <si>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</si>
  <si>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</si>
  <si>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</si>
  <si>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</si>
  <si>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</si>
  <si>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</si>
  <si>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</si>
  <si>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</si>
  <si>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</si>
  <si>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</si>
  <si>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</si>
  <si>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</si>
  <si>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Dias Agosto</t>
  </si>
  <si>
    <t>Dólar Observado</t>
  </si>
  <si>
    <t>Casinos municipales</t>
  </si>
  <si>
    <t>Ingresos brutos del juegos casinos municipales</t>
  </si>
  <si>
    <t>Total $ casinos municipales</t>
  </si>
  <si>
    <t>Subtotal</t>
  </si>
  <si>
    <t>Total $ casinos regulados por la Ley 19.995</t>
  </si>
  <si>
    <t>Ingresos brutos del juego casinos regulados por la ley N° 19.995</t>
  </si>
  <si>
    <t>Casinos autorizados por la ley N° 19.995</t>
  </si>
  <si>
    <t xml:space="preserve">   Número de visitas</t>
  </si>
  <si>
    <t>Casinos municipales (ver notas)</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</si>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</sst>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 #,##0_-;_-* &quot;-&quot;_-;_-@_-"/>
    <numFmt numFmtId="44" formatCode="_-&quot;$&quot;\ * #,##0.00_-;\-&quot;$&quot;\ * #,##0.00_-;_-&quot;$&quot;\ * &quot;-&quot;??_-;_-@_-"/>
    <numFmt numFmtId="43" formatCode="_-* #,##0.00_-;\-* #,##0.00_-;_-* &quot;-&quot;??_-;_-@_-"/>
    <numFmt numFmtId="164" formatCode="_-* #,##0\ _€_-;\-* #,##0\ _€_-;_-* &quot;-&quot;\ _€_-;_-@_-"/>
    <numFmt numFmtId="165" formatCode="_-* #,##0.00\ &quot;€&quot;_-;\-* #,##0.00\ &quot;€&quot;_-;_-* &quot;-&quot;??\ &quot;€&quot;_-;_-@_-"/>
    <numFmt numFmtId="166" formatCode="_-* #,##0_-;\-* #,##0_-;_-* &quot;-&quot;??_-;_-@_-"/>
    <numFmt numFmtId="167" formatCode="#,##0.0"/>
    <numFmt numFmtId="168" formatCode="0.0%"/>
    <numFmt numFmtId="169" formatCode="0.0"/>
    <numFmt numFmtId="170" formatCode="_-[$€-2]\ * #,##0.00_-;\-[$€-2]\ * #,##0.00_-;_-[$€-2]\ * \-??_-"/>
    <numFmt numFmtId="171" formatCode="_-* #,##0.00_-;\-* #,##0.00_-;_-* \-??_-;_-@_-"/>
    <numFmt numFmtId="172" formatCode="_(&quot;pta&quot;* #,##0.00_);_(&quot;pta&quot;* \(#,##0.00\);_(&quot;pta&quot;* &quot;-&quot;??_);_(@_)"/>
    <numFmt numFmtId="173" formatCode="_-[$€-2]\ * #,##0.00_-;\-[$€-2]\ * #,##0.00_-;_-[$€-2]\ * &quot;-&quot;??_-"/>
    <numFmt numFmtId="174" formatCode="_(* #,##0.00_);_(* \(#,##0.00\);_(* &quot;-&quot;??_);_(@_)"/>
    <numFmt numFmtId="175" formatCode="[$-F800]dddd\,\ mmmm\ dd\,\ yyyy"/>
    <numFmt numFmtId="176" formatCode="_-&quot;$ &quot;* #,##0.00_-;&quot;-$ &quot;* #,##0.00_-;_-&quot;$ &quot;* \-??_-;_-@_-"/>
  </numFmts>
  <fonts count="70">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sz val="7"/>
      <color theme="3"/>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8"/>
      <color theme="1"/>
      <name val="Calibri"/>
      <family val="2"/>
      <scheme val="minor"/>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sz val="7"/>
      <color rgb="FF244062"/>
      <name val="Optima"/>
    </font>
    <font>
      <sz val="7"/>
      <color rgb="FF366092"/>
      <name val="Optima"/>
    </font>
    <font>
      <b/>
      <sz val="7"/>
      <name val="Arial"/>
      <family val="2"/>
    </font>
    <font>
      <b/>
      <sz val="9"/>
      <color theme="0"/>
      <name val="Optima"/>
    </font>
    <font>
      <b/>
      <sz val="7"/>
      <name val="Optima"/>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indexed="64"/>
      </left>
      <right style="thin">
        <color indexed="64"/>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theme="0"/>
      </top>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indexed="64"/>
      </left>
      <right style="thin">
        <color rgb="FF002060"/>
      </right>
      <top style="thin">
        <color theme="0"/>
      </top>
      <bottom style="thin">
        <color indexed="64"/>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right/>
      <top style="thin">
        <color theme="0"/>
      </top>
      <bottom/>
      <diagonal/>
    </border>
  </borders>
  <cellStyleXfs count="52766">
    <xf numFmtId="0" fontId="0" fillId="0" borderId="0"/>
    <xf numFmtId="3" fontId="9" fillId="2" borderId="2" applyFont="0" applyAlignment="0">
      <alignment vertical="center"/>
    </xf>
    <xf numFmtId="0" fontId="10" fillId="3" borderId="0" applyNumberFormat="0" applyFont="0" applyFill="0" applyBorder="0" applyAlignment="0" applyProtection="0"/>
    <xf numFmtId="166" fontId="11" fillId="4" borderId="0" applyNumberFormat="0"/>
    <xf numFmtId="0" fontId="12" fillId="0" borderId="0" applyNumberFormat="0" applyFill="0" applyBorder="0" applyAlignment="0" applyProtection="0">
      <alignment vertical="top"/>
      <protection locked="0"/>
    </xf>
    <xf numFmtId="43" fontId="8" fillId="0" borderId="0" applyFont="0" applyFill="0" applyBorder="0" applyAlignment="0" applyProtection="0"/>
    <xf numFmtId="9" fontId="8" fillId="0" borderId="0" applyFont="0" applyFill="0" applyBorder="0" applyAlignment="0" applyProtection="0"/>
    <xf numFmtId="17" fontId="7" fillId="5" borderId="3" applyNumberFormat="0" applyBorder="0">
      <alignment horizontal="center" vertical="center" wrapText="1"/>
    </xf>
    <xf numFmtId="17" fontId="6" fillId="4" borderId="3" applyNumberFormat="0">
      <alignment horizontal="center" vertical="center" wrapText="1"/>
    </xf>
    <xf numFmtId="0" fontId="38" fillId="0" borderId="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1" fillId="9" borderId="0" applyNumberFormat="0" applyBorder="0" applyAlignment="0" applyProtection="0"/>
    <xf numFmtId="0" fontId="42" fillId="21" borderId="40" applyNumberFormat="0" applyAlignment="0" applyProtection="0"/>
    <xf numFmtId="0" fontId="43" fillId="22"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6" borderId="0" applyNumberFormat="0" applyBorder="0" applyAlignment="0" applyProtection="0"/>
    <xf numFmtId="0" fontId="46" fillId="12" borderId="40" applyNumberFormat="0" applyAlignment="0" applyProtection="0"/>
    <xf numFmtId="170" fontId="38" fillId="0" borderId="0" applyFill="0" applyBorder="0" applyAlignment="0" applyProtection="0"/>
    <xf numFmtId="0" fontId="47" fillId="8" borderId="0" applyNumberFormat="0" applyBorder="0" applyAlignment="0" applyProtection="0"/>
    <xf numFmtId="171" fontId="38" fillId="0" borderId="0" applyFill="0" applyBorder="0" applyAlignment="0" applyProtection="0"/>
    <xf numFmtId="0" fontId="48" fillId="27" borderId="0" applyNumberFormat="0" applyBorder="0" applyAlignment="0" applyProtection="0"/>
    <xf numFmtId="0" fontId="38" fillId="28" borderId="43" applyNumberFormat="0" applyAlignment="0" applyProtection="0"/>
    <xf numFmtId="9" fontId="38" fillId="0" borderId="0" applyFill="0" applyBorder="0" applyAlignment="0" applyProtection="0"/>
    <xf numFmtId="0" fontId="49" fillId="21"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8" fillId="0" borderId="0"/>
    <xf numFmtId="0" fontId="38" fillId="0" borderId="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56" fillId="0" borderId="0"/>
    <xf numFmtId="0" fontId="47" fillId="30" borderId="0" applyNumberFormat="0" applyBorder="0" applyAlignment="0" applyProtection="0"/>
    <xf numFmtId="0" fontId="48" fillId="49" borderId="0" applyNumberFormat="0" applyBorder="0" applyAlignment="0" applyProtection="0"/>
    <xf numFmtId="0" fontId="38" fillId="0" borderId="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47" fillId="30" borderId="0" applyNumberFormat="0" applyBorder="0" applyAlignment="0" applyProtection="0"/>
    <xf numFmtId="0" fontId="48" fillId="49" borderId="0" applyNumberFormat="0" applyBorder="0" applyAlignment="0" applyProtection="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47" fillId="30" borderId="0" applyNumberFormat="0" applyBorder="0" applyAlignment="0" applyProtection="0"/>
    <xf numFmtId="0" fontId="48" fillId="49" borderId="0" applyNumberFormat="0" applyBorder="0" applyAlignment="0" applyProtection="0"/>
    <xf numFmtId="0" fontId="38" fillId="0" borderId="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8" fillId="0" borderId="0"/>
    <xf numFmtId="0" fontId="38" fillId="0" borderId="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47" fillId="30" borderId="0" applyNumberFormat="0" applyBorder="0" applyAlignment="0" applyProtection="0"/>
    <xf numFmtId="0" fontId="48" fillId="49" borderId="0" applyNumberFormat="0" applyBorder="0" applyAlignment="0" applyProtection="0"/>
    <xf numFmtId="0" fontId="38" fillId="0" borderId="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8" fillId="0" borderId="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47" fillId="30" borderId="0" applyNumberFormat="0" applyBorder="0" applyAlignment="0" applyProtection="0"/>
    <xf numFmtId="0" fontId="48" fillId="49" borderId="0" applyNumberFormat="0" applyBorder="0" applyAlignment="0" applyProtection="0"/>
    <xf numFmtId="0" fontId="38" fillId="0" borderId="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8" fillId="0" borderId="0"/>
    <xf numFmtId="0" fontId="38" fillId="0" borderId="0"/>
    <xf numFmtId="0" fontId="38" fillId="0" borderId="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47" fillId="30" borderId="0" applyNumberFormat="0" applyBorder="0" applyAlignment="0" applyProtection="0"/>
    <xf numFmtId="0" fontId="48" fillId="49" borderId="0" applyNumberFormat="0" applyBorder="0" applyAlignment="0" applyProtection="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57" fillId="0" borderId="0"/>
    <xf numFmtId="0" fontId="38" fillId="0" borderId="0"/>
    <xf numFmtId="165" fontId="38" fillId="0" borderId="0" applyFont="0" applyFill="0" applyBorder="0" applyAlignment="0" applyProtection="0"/>
    <xf numFmtId="0" fontId="38" fillId="0" borderId="0"/>
    <xf numFmtId="43" fontId="38" fillId="0" borderId="0" applyFont="0" applyFill="0" applyBorder="0" applyAlignment="0" applyProtection="0"/>
    <xf numFmtId="172" fontId="38" fillId="0" borderId="0" applyFont="0" applyFill="0" applyBorder="0" applyAlignment="0" applyProtection="0"/>
    <xf numFmtId="0" fontId="39" fillId="30" borderId="0" applyNumberFormat="0" applyBorder="0" applyAlignment="0" applyProtection="0"/>
    <xf numFmtId="0" fontId="39" fillId="32"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39" fillId="35" borderId="0" applyNumberFormat="0" applyBorder="0" applyAlignment="0" applyProtection="0"/>
    <xf numFmtId="0" fontId="39" fillId="33" borderId="0" applyNumberFormat="0" applyBorder="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39" fillId="31" borderId="0" applyNumberFormat="0" applyBorder="0" applyAlignment="0" applyProtection="0"/>
    <xf numFmtId="0" fontId="47" fillId="30" borderId="0" applyNumberFormat="0" applyBorder="0" applyAlignment="0" applyProtection="0"/>
    <xf numFmtId="0" fontId="48" fillId="49" borderId="0" applyNumberFormat="0" applyBorder="0" applyAlignment="0" applyProtection="0"/>
    <xf numFmtId="0" fontId="39" fillId="29" borderId="0" applyNumberFormat="0" applyBorder="0" applyAlignment="0" applyProtection="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39" fillId="34"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2" borderId="0" applyNumberFormat="0" applyBorder="0" applyAlignment="0" applyProtection="0"/>
    <xf numFmtId="0" fontId="39" fillId="35" borderId="0" applyNumberFormat="0" applyBorder="0" applyAlignment="0" applyProtection="0"/>
    <xf numFmtId="0" fontId="39"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1" fillId="31" borderId="0" applyNumberFormat="0" applyBorder="0" applyAlignment="0" applyProtection="0"/>
    <xf numFmtId="0" fontId="42" fillId="43" borderId="40" applyNumberFormat="0" applyAlignment="0" applyProtection="0"/>
    <xf numFmtId="0" fontId="43" fillId="44" borderId="41" applyNumberFormat="0" applyAlignment="0" applyProtection="0"/>
    <xf numFmtId="0" fontId="44" fillId="0" borderId="42" applyNumberFormat="0" applyFill="0" applyAlignment="0" applyProtection="0"/>
    <xf numFmtId="0" fontId="45" fillId="0" borderId="0" applyNumberFormat="0" applyFill="0" applyBorder="0" applyAlignment="0" applyProtection="0"/>
    <xf numFmtId="0" fontId="40" fillId="45"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8" borderId="0" applyNumberFormat="0" applyBorder="0" applyAlignment="0" applyProtection="0"/>
    <xf numFmtId="0" fontId="46" fillId="34" borderId="40" applyNumberFormat="0" applyAlignment="0" applyProtection="0"/>
    <xf numFmtId="0" fontId="47" fillId="30" borderId="0" applyNumberFormat="0" applyBorder="0" applyAlignment="0" applyProtection="0"/>
    <xf numFmtId="0" fontId="48" fillId="49" borderId="0" applyNumberFormat="0" applyBorder="0" applyAlignment="0" applyProtection="0"/>
    <xf numFmtId="0" fontId="38" fillId="50" borderId="43" applyNumberFormat="0" applyFont="0" applyAlignment="0" applyProtection="0"/>
    <xf numFmtId="0" fontId="49" fillId="43" borderId="4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45" applyNumberFormat="0" applyFill="0" applyAlignment="0" applyProtection="0"/>
    <xf numFmtId="0" fontId="54" fillId="0" borderId="46" applyNumberFormat="0" applyFill="0" applyAlignment="0" applyProtection="0"/>
    <xf numFmtId="0" fontId="45" fillId="0" borderId="47" applyNumberFormat="0" applyFill="0" applyAlignment="0" applyProtection="0"/>
    <xf numFmtId="0" fontId="55" fillId="0" borderId="48" applyNumberFormat="0" applyFill="0" applyAlignment="0" applyProtection="0"/>
    <xf numFmtId="0" fontId="8" fillId="0" borderId="0"/>
    <xf numFmtId="173" fontId="3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0" fontId="38" fillId="0" borderId="0"/>
    <xf numFmtId="171" fontId="38" fillId="0" borderId="0" applyFill="0" applyBorder="0" applyAlignment="0" applyProtection="0"/>
    <xf numFmtId="9" fontId="38" fillId="0" borderId="0" applyFill="0" applyBorder="0" applyAlignment="0" applyProtection="0"/>
    <xf numFmtId="0" fontId="8" fillId="0" borderId="0"/>
    <xf numFmtId="0" fontId="58"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43" fontId="38" fillId="0" borderId="0" applyFont="0" applyFill="0" applyBorder="0" applyAlignment="0" applyProtection="0"/>
    <xf numFmtId="168"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174" fontId="8" fillId="0" borderId="0" applyFont="0" applyFill="0" applyBorder="0" applyAlignment="0" applyProtection="0"/>
    <xf numFmtId="174" fontId="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44" fontId="38" fillId="0" borderId="0" applyFont="0" applyFill="0" applyBorder="0" applyAlignment="0" applyProtection="0"/>
    <xf numFmtId="175" fontId="38" fillId="0" borderId="0"/>
    <xf numFmtId="0" fontId="8" fillId="0" borderId="0"/>
    <xf numFmtId="0" fontId="8" fillId="0" borderId="0"/>
    <xf numFmtId="0" fontId="38" fillId="0" borderId="0" applyNumberFormat="0" applyFill="0" applyBorder="0" applyAlignment="0" applyProtection="0"/>
    <xf numFmtId="0" fontId="8" fillId="0" borderId="0"/>
    <xf numFmtId="0" fontId="8" fillId="0" borderId="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ill="0" applyBorder="0" applyAlignment="0" applyProtection="0"/>
    <xf numFmtId="0" fontId="8" fillId="0" borderId="0"/>
    <xf numFmtId="171" fontId="38" fillId="0" borderId="0" applyFill="0" applyBorder="0" applyAlignment="0" applyProtection="0"/>
    <xf numFmtId="176" fontId="38" fillId="0" borderId="0" applyFill="0" applyBorder="0" applyAlignment="0" applyProtection="0"/>
    <xf numFmtId="9" fontId="38" fillId="0" borderId="0" applyFill="0" applyBorder="0" applyAlignment="0" applyProtection="0"/>
    <xf numFmtId="0" fontId="61" fillId="0" borderId="0" applyNumberFormat="0" applyFill="0" applyBorder="0" applyAlignment="0" applyProtection="0">
      <alignment vertical="top"/>
      <protection locked="0"/>
    </xf>
    <xf numFmtId="0" fontId="8" fillId="0" borderId="0"/>
    <xf numFmtId="0" fontId="8" fillId="0" borderId="0"/>
    <xf numFmtId="0" fontId="8" fillId="0" borderId="0"/>
    <xf numFmtId="174"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8" fillId="0" borderId="0"/>
    <xf numFmtId="0" fontId="8" fillId="0" borderId="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2" fillId="43" borderId="40" applyNumberFormat="0" applyAlignment="0" applyProtection="0"/>
    <xf numFmtId="0" fontId="49" fillId="43" borderId="44"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9" fillId="43" borderId="44"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6" fillId="34"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55" fillId="0" borderId="48" applyNumberFormat="0" applyFill="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55" fillId="0" borderId="48" applyNumberFormat="0" applyFill="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46" fillId="34"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6" fillId="34" borderId="40" applyNumberFormat="0" applyAlignment="0" applyProtection="0"/>
    <xf numFmtId="0" fontId="46" fillId="34"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55" fillId="0" borderId="48" applyNumberFormat="0" applyFill="0" applyAlignment="0" applyProtection="0"/>
    <xf numFmtId="0" fontId="42" fillId="43" borderId="40" applyNumberForma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55" fillId="0" borderId="48" applyNumberFormat="0" applyFill="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49" fillId="43" borderId="44" applyNumberForma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46" fillId="34"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55" fillId="0" borderId="48" applyNumberFormat="0" applyFill="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42" fillId="43" borderId="40"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49" fillId="43" borderId="44" applyNumberForma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xf numFmtId="0" fontId="38" fillId="50" borderId="43" applyNumberFormat="0" applyFont="0" applyAlignment="0" applyProtection="0"/>
  </cellStyleXfs>
  <cellXfs count="325">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4" xfId="0" applyFont="1" applyFill="1" applyBorder="1"/>
    <xf numFmtId="0" fontId="1" fillId="3" borderId="0" xfId="0" applyFont="1" applyFill="1" applyBorder="1"/>
    <xf numFmtId="0" fontId="1" fillId="3" borderId="5"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5" xfId="0" applyNumberFormat="1" applyFont="1" applyFill="1" applyBorder="1"/>
    <xf numFmtId="0" fontId="1" fillId="0" borderId="5" xfId="0" applyFont="1" applyFill="1" applyBorder="1"/>
    <xf numFmtId="0" fontId="1" fillId="0" borderId="6" xfId="0" applyFont="1" applyFill="1" applyBorder="1"/>
    <xf numFmtId="17" fontId="5" fillId="5" borderId="0" xfId="2" applyNumberFormat="1" applyFont="1" applyFill="1" applyBorder="1" applyAlignment="1">
      <alignment horizontal="center" vertical="center"/>
    </xf>
    <xf numFmtId="41" fontId="21" fillId="2" borderId="7" xfId="2" applyNumberFormat="1" applyFont="1" applyFill="1" applyBorder="1" applyAlignment="1"/>
    <xf numFmtId="41" fontId="21" fillId="3" borderId="8" xfId="2" applyNumberFormat="1" applyFont="1" applyFill="1" applyBorder="1"/>
    <xf numFmtId="41" fontId="21" fillId="2" borderId="7" xfId="2" applyNumberFormat="1" applyFont="1" applyFill="1" applyBorder="1"/>
    <xf numFmtId="41" fontId="21" fillId="3" borderId="7" xfId="2" applyNumberFormat="1" applyFont="1" applyFill="1" applyBorder="1"/>
    <xf numFmtId="41" fontId="21" fillId="2" borderId="8" xfId="2" applyNumberFormat="1" applyFont="1" applyFill="1" applyBorder="1"/>
    <xf numFmtId="0" fontId="22" fillId="6" borderId="9" xfId="4" applyFont="1" applyFill="1" applyBorder="1" applyAlignment="1" applyProtection="1">
      <alignment horizontal="left" vertical="center"/>
      <protection locked="0"/>
    </xf>
    <xf numFmtId="0" fontId="22" fillId="6" borderId="9" xfId="4" applyFont="1" applyFill="1" applyBorder="1" applyAlignment="1" applyProtection="1">
      <alignment horizontal="left" vertical="center"/>
    </xf>
    <xf numFmtId="0" fontId="0" fillId="0" borderId="0" xfId="0" applyFill="1"/>
    <xf numFmtId="0" fontId="1" fillId="0" borderId="0" xfId="0" applyFont="1" applyFill="1" applyBorder="1"/>
    <xf numFmtId="41" fontId="23" fillId="3" borderId="10" xfId="0" applyNumberFormat="1" applyFont="1" applyFill="1" applyBorder="1"/>
    <xf numFmtId="41" fontId="23" fillId="3" borderId="1" xfId="0" applyNumberFormat="1" applyFont="1" applyFill="1" applyBorder="1"/>
    <xf numFmtId="41" fontId="23" fillId="3" borderId="2" xfId="0" applyNumberFormat="1" applyFont="1" applyFill="1" applyBorder="1"/>
    <xf numFmtId="0" fontId="3" fillId="0" borderId="5" xfId="0" applyFont="1" applyFill="1" applyBorder="1"/>
    <xf numFmtId="41" fontId="23" fillId="2" borderId="2"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4" fillId="0" borderId="0" xfId="0" applyFont="1" applyFill="1"/>
    <xf numFmtId="0" fontId="24" fillId="3" borderId="0" xfId="0" applyFont="1" applyFill="1"/>
    <xf numFmtId="0" fontId="25"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6" fontId="10" fillId="3" borderId="0" xfId="0" applyNumberFormat="1" applyFont="1" applyFill="1"/>
    <xf numFmtId="0" fontId="25" fillId="3" borderId="0" xfId="0" applyFont="1" applyFill="1"/>
    <xf numFmtId="17" fontId="7" fillId="5" borderId="0" xfId="7" applyNumberFormat="1" applyFont="1" applyBorder="1">
      <alignment horizontal="center" vertical="center" wrapText="1"/>
    </xf>
    <xf numFmtId="0" fontId="4" fillId="3" borderId="5" xfId="0" applyFont="1" applyFill="1" applyBorder="1"/>
    <xf numFmtId="0" fontId="4" fillId="0" borderId="5" xfId="0" applyFont="1" applyFill="1" applyBorder="1"/>
    <xf numFmtId="0" fontId="4" fillId="0" borderId="0" xfId="0" applyFont="1" applyFill="1" applyBorder="1"/>
    <xf numFmtId="3" fontId="4" fillId="0" borderId="0" xfId="0" applyNumberFormat="1" applyFont="1" applyFill="1"/>
    <xf numFmtId="0" fontId="24" fillId="3" borderId="0" xfId="0" applyFont="1" applyFill="1" applyBorder="1" applyAlignment="1">
      <alignment horizontal="center"/>
    </xf>
    <xf numFmtId="0" fontId="24" fillId="3" borderId="0" xfId="0" applyFont="1" applyFill="1" applyBorder="1"/>
    <xf numFmtId="0" fontId="24" fillId="0" borderId="5" xfId="0" applyFont="1" applyFill="1" applyBorder="1"/>
    <xf numFmtId="0" fontId="4" fillId="0" borderId="6" xfId="0" applyFont="1" applyFill="1" applyBorder="1"/>
    <xf numFmtId="0" fontId="4" fillId="3" borderId="0" xfId="0" applyFont="1" applyFill="1"/>
    <xf numFmtId="41" fontId="23" fillId="3" borderId="2" xfId="5" applyNumberFormat="1" applyFont="1" applyFill="1" applyBorder="1"/>
    <xf numFmtId="0" fontId="28" fillId="3" borderId="0" xfId="0" applyFont="1" applyFill="1" applyAlignment="1">
      <alignment horizontal="center"/>
    </xf>
    <xf numFmtId="0" fontId="29"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1" fillId="3" borderId="19" xfId="0" applyFont="1" applyFill="1" applyBorder="1" applyAlignment="1">
      <alignment horizontal="justify" vertical="center"/>
    </xf>
    <xf numFmtId="166" fontId="32" fillId="4" borderId="0" xfId="2" applyNumberFormat="1" applyFont="1" applyFill="1" applyBorder="1" applyAlignment="1">
      <alignment vertical="center"/>
    </xf>
    <xf numFmtId="166" fontId="32" fillId="4" borderId="14" xfId="3" applyFont="1" applyBorder="1" applyAlignment="1">
      <alignment vertical="center"/>
    </xf>
    <xf numFmtId="166" fontId="32" fillId="4" borderId="15" xfId="3" applyFont="1" applyBorder="1" applyAlignment="1">
      <alignment vertical="center"/>
    </xf>
    <xf numFmtId="166" fontId="32" fillId="4" borderId="16" xfId="3" applyFont="1" applyBorder="1" applyAlignment="1">
      <alignment vertical="center"/>
    </xf>
    <xf numFmtId="166" fontId="32" fillId="4" borderId="0" xfId="3" applyFont="1" applyBorder="1" applyAlignment="1">
      <alignment vertical="center"/>
    </xf>
    <xf numFmtId="43" fontId="1" fillId="0" borderId="0" xfId="0" applyNumberFormat="1" applyFont="1"/>
    <xf numFmtId="168" fontId="23" fillId="3" borderId="2" xfId="6" applyNumberFormat="1" applyFont="1" applyFill="1" applyBorder="1" applyAlignment="1">
      <alignment horizontal="right"/>
    </xf>
    <xf numFmtId="168" fontId="23" fillId="2" borderId="2" xfId="6" applyNumberFormat="1" applyFont="1" applyFill="1" applyBorder="1" applyAlignment="1">
      <alignment horizontal="right"/>
    </xf>
    <xf numFmtId="9" fontId="24" fillId="3" borderId="0" xfId="6" applyFont="1" applyFill="1"/>
    <xf numFmtId="168" fontId="32" fillId="4" borderId="0" xfId="3" applyNumberFormat="1" applyFont="1" applyBorder="1" applyAlignment="1">
      <alignment vertical="center"/>
    </xf>
    <xf numFmtId="41" fontId="23" fillId="2" borderId="2" xfId="1" applyNumberFormat="1" applyFont="1" applyBorder="1" applyAlignment="1"/>
    <xf numFmtId="41" fontId="23" fillId="3" borderId="11" xfId="5" applyNumberFormat="1" applyFont="1" applyFill="1" applyBorder="1"/>
    <xf numFmtId="0" fontId="35" fillId="0" borderId="0" xfId="0" applyFont="1"/>
    <xf numFmtId="166" fontId="1" fillId="0" borderId="0" xfId="5" applyNumberFormat="1" applyFont="1"/>
    <xf numFmtId="169" fontId="24" fillId="0" borderId="0" xfId="0" applyNumberFormat="1" applyFont="1"/>
    <xf numFmtId="17" fontId="5" fillId="5" borderId="21" xfId="2" applyNumberFormat="1" applyFont="1" applyFill="1" applyBorder="1" applyAlignment="1">
      <alignment horizontal="left" vertical="center"/>
    </xf>
    <xf numFmtId="17" fontId="5" fillId="5" borderId="22" xfId="2" applyNumberFormat="1" applyFont="1" applyFill="1" applyBorder="1" applyAlignment="1">
      <alignment horizontal="center" vertical="center"/>
    </xf>
    <xf numFmtId="17" fontId="7" fillId="5" borderId="21" xfId="7" applyFont="1" applyBorder="1">
      <alignment horizontal="center" vertical="center" wrapText="1"/>
    </xf>
    <xf numFmtId="17" fontId="7" fillId="5" borderId="22" xfId="7" applyFont="1" applyBorder="1">
      <alignment horizontal="center" vertical="center" wrapText="1"/>
    </xf>
    <xf numFmtId="41" fontId="23" fillId="3" borderId="12" xfId="0" applyNumberFormat="1" applyFont="1" applyFill="1" applyBorder="1"/>
    <xf numFmtId="168" fontId="32" fillId="4" borderId="0" xfId="3" applyNumberFormat="1" applyFont="1" applyBorder="1" applyAlignment="1">
      <alignment horizontal="right" vertical="center"/>
    </xf>
    <xf numFmtId="3" fontId="34" fillId="2" borderId="13" xfId="1" applyFont="1" applyBorder="1" applyAlignment="1">
      <alignment vertical="center"/>
    </xf>
    <xf numFmtId="41" fontId="23" fillId="2" borderId="12" xfId="1" applyNumberFormat="1" applyFont="1" applyBorder="1" applyAlignment="1"/>
    <xf numFmtId="3" fontId="34" fillId="3" borderId="1" xfId="0" applyNumberFormat="1" applyFont="1" applyFill="1" applyBorder="1" applyAlignment="1">
      <alignment vertical="center"/>
    </xf>
    <xf numFmtId="3" fontId="34" fillId="3" borderId="13" xfId="0" applyNumberFormat="1" applyFont="1" applyFill="1" applyBorder="1" applyAlignment="1">
      <alignment vertical="center"/>
    </xf>
    <xf numFmtId="166" fontId="32" fillId="4" borderId="0" xfId="3" applyNumberFormat="1" applyFont="1" applyBorder="1" applyAlignment="1">
      <alignment vertical="center"/>
    </xf>
    <xf numFmtId="168" fontId="23" fillId="2" borderId="2" xfId="1" applyNumberFormat="1" applyFont="1" applyBorder="1" applyAlignment="1"/>
    <xf numFmtId="0" fontId="24" fillId="3" borderId="5" xfId="0" applyFont="1" applyFill="1" applyBorder="1"/>
    <xf numFmtId="3" fontId="4" fillId="3" borderId="0" xfId="0" applyNumberFormat="1" applyFont="1" applyFill="1"/>
    <xf numFmtId="17" fontId="7" fillId="5" borderId="4" xfId="7" applyBorder="1">
      <alignment horizontal="center" vertical="center" wrapText="1"/>
    </xf>
    <xf numFmtId="17" fontId="7" fillId="5" borderId="5" xfId="7" applyBorder="1">
      <alignment horizontal="center" vertical="center" wrapText="1"/>
    </xf>
    <xf numFmtId="17" fontId="7" fillId="5" borderId="32" xfId="7" applyBorder="1">
      <alignment horizontal="center" vertical="center" wrapText="1"/>
    </xf>
    <xf numFmtId="3" fontId="23" fillId="3" borderId="2" xfId="0" applyNumberFormat="1" applyFont="1" applyFill="1" applyBorder="1" applyAlignment="1">
      <alignment horizontal="center"/>
    </xf>
    <xf numFmtId="3" fontId="23" fillId="2" borderId="2" xfId="1" applyNumberFormat="1" applyFont="1" applyBorder="1" applyAlignment="1">
      <alignment horizontal="center"/>
    </xf>
    <xf numFmtId="168" fontId="23" fillId="3" borderId="2" xfId="0" applyNumberFormat="1" applyFont="1" applyFill="1" applyBorder="1"/>
    <xf numFmtId="3" fontId="23" fillId="3" borderId="2" xfId="6" applyNumberFormat="1" applyFont="1" applyFill="1" applyBorder="1" applyAlignment="1">
      <alignment horizontal="right"/>
    </xf>
    <xf numFmtId="3" fontId="23" fillId="3" borderId="33" xfId="6" applyNumberFormat="1" applyFont="1" applyFill="1" applyBorder="1" applyAlignment="1">
      <alignment horizontal="right"/>
    </xf>
    <xf numFmtId="3" fontId="23" fillId="2" borderId="2" xfId="6" applyNumberFormat="1" applyFont="1" applyFill="1" applyBorder="1" applyAlignment="1">
      <alignment horizontal="right"/>
    </xf>
    <xf numFmtId="3" fontId="23" fillId="2" borderId="33" xfId="6" applyNumberFormat="1" applyFont="1" applyFill="1" applyBorder="1" applyAlignment="1">
      <alignment horizontal="right"/>
    </xf>
    <xf numFmtId="167" fontId="23" fillId="3" borderId="2" xfId="0" applyNumberFormat="1" applyFont="1" applyFill="1" applyBorder="1" applyAlignment="1">
      <alignment horizontal="center"/>
    </xf>
    <xf numFmtId="167" fontId="23" fillId="2" borderId="2" xfId="1" applyNumberFormat="1" applyFont="1" applyBorder="1" applyAlignment="1">
      <alignment horizontal="center"/>
    </xf>
    <xf numFmtId="3" fontId="6" fillId="3" borderId="0" xfId="8" applyNumberFormat="1" applyFont="1" applyFill="1" applyBorder="1" applyAlignment="1">
      <alignment vertical="center" wrapText="1"/>
    </xf>
    <xf numFmtId="3" fontId="36" fillId="3" borderId="0" xfId="3" applyNumberFormat="1" applyFont="1" applyFill="1" applyBorder="1" applyAlignment="1">
      <alignment horizontal="center" vertical="center"/>
    </xf>
    <xf numFmtId="167" fontId="32" fillId="3" borderId="0" xfId="3" applyNumberFormat="1" applyFont="1" applyFill="1" applyBorder="1" applyAlignment="1">
      <alignment horizontal="center" vertical="center"/>
    </xf>
    <xf numFmtId="168" fontId="24" fillId="0" borderId="0" xfId="5" applyNumberFormat="1" applyFont="1"/>
    <xf numFmtId="0" fontId="0" fillId="0" borderId="0" xfId="0" applyAlignment="1">
      <alignment vertical="center" wrapText="1"/>
    </xf>
    <xf numFmtId="0" fontId="24" fillId="0" borderId="0" xfId="0" applyFont="1"/>
    <xf numFmtId="0" fontId="37" fillId="3" borderId="0" xfId="0" applyFont="1" applyFill="1" applyAlignment="1"/>
    <xf numFmtId="0" fontId="37" fillId="3" borderId="0" xfId="0" applyFont="1" applyFill="1" applyAlignment="1">
      <alignment vertical="center"/>
    </xf>
    <xf numFmtId="17" fontId="7" fillId="5" borderId="21" xfId="7" applyBorder="1">
      <alignment horizontal="center" vertical="center" wrapText="1"/>
    </xf>
    <xf numFmtId="17" fontId="7" fillId="5" borderId="22" xfId="7" applyBorder="1">
      <alignment horizontal="center" vertical="center" wrapText="1"/>
    </xf>
    <xf numFmtId="3" fontId="34" fillId="3" borderId="21" xfId="0" applyNumberFormat="1" applyFont="1" applyFill="1" applyBorder="1" applyAlignment="1">
      <alignment vertical="center"/>
    </xf>
    <xf numFmtId="3" fontId="33" fillId="3" borderId="36" xfId="2" applyNumberFormat="1" applyFont="1" applyFill="1" applyBorder="1" applyAlignment="1">
      <alignment vertical="center"/>
    </xf>
    <xf numFmtId="0" fontId="32" fillId="4" borderId="21" xfId="3" applyNumberFormat="1" applyFont="1" applyBorder="1" applyAlignment="1">
      <alignment vertical="center"/>
    </xf>
    <xf numFmtId="0" fontId="32" fillId="4" borderId="37" xfId="3" applyNumberFormat="1" applyFont="1" applyBorder="1" applyAlignment="1">
      <alignment vertical="center"/>
    </xf>
    <xf numFmtId="168" fontId="32" fillId="4" borderId="38" xfId="3" applyNumberFormat="1" applyFont="1" applyBorder="1" applyAlignment="1">
      <alignment vertical="center"/>
    </xf>
    <xf numFmtId="168" fontId="32" fillId="4" borderId="39" xfId="3" applyNumberFormat="1" applyFont="1" applyBorder="1" applyAlignment="1">
      <alignment vertical="center"/>
    </xf>
    <xf numFmtId="41" fontId="23" fillId="3" borderId="12" xfId="5" applyNumberFormat="1" applyFont="1" applyFill="1" applyBorder="1"/>
    <xf numFmtId="41" fontId="23" fillId="2" borderId="12" xfId="5" applyNumberFormat="1" applyFont="1" applyFill="1" applyBorder="1" applyAlignment="1"/>
    <xf numFmtId="166" fontId="32" fillId="4" borderId="21" xfId="3" applyNumberFormat="1" applyFont="1" applyBorder="1" applyAlignment="1">
      <alignment vertical="center"/>
    </xf>
    <xf numFmtId="166" fontId="32" fillId="4" borderId="22" xfId="3" applyNumberFormat="1" applyFont="1" applyBorder="1" applyAlignment="1">
      <alignment vertical="center"/>
    </xf>
    <xf numFmtId="166" fontId="32" fillId="4" borderId="37" xfId="3" applyNumberFormat="1" applyFont="1" applyBorder="1" applyAlignment="1">
      <alignment vertical="center"/>
    </xf>
    <xf numFmtId="43" fontId="32" fillId="4" borderId="38" xfId="3" applyNumberFormat="1" applyFont="1" applyBorder="1" applyAlignment="1">
      <alignment vertical="center"/>
    </xf>
    <xf numFmtId="2" fontId="32" fillId="4" borderId="38" xfId="3" applyNumberFormat="1" applyFont="1" applyBorder="1" applyAlignment="1">
      <alignment vertical="center"/>
    </xf>
    <xf numFmtId="2" fontId="32" fillId="4" borderId="39" xfId="3" applyNumberFormat="1" applyFont="1" applyBorder="1" applyAlignment="1">
      <alignment vertical="center"/>
    </xf>
    <xf numFmtId="0" fontId="11" fillId="4" borderId="0" xfId="3" applyNumberFormat="1"/>
    <xf numFmtId="17" fontId="60" fillId="5" borderId="0" xfId="7" applyFont="1" applyBorder="1">
      <alignment horizontal="center" vertical="center" wrapText="1"/>
    </xf>
    <xf numFmtId="2" fontId="1" fillId="0" borderId="0" xfId="0" applyNumberFormat="1" applyFont="1" applyFill="1"/>
    <xf numFmtId="41" fontId="23" fillId="3" borderId="2" xfId="1" applyNumberFormat="1" applyFont="1" applyFill="1" applyBorder="1" applyAlignment="1"/>
    <xf numFmtId="168" fontId="23" fillId="3" borderId="2" xfId="1" applyNumberFormat="1" applyFont="1" applyFill="1" applyBorder="1" applyAlignment="1"/>
    <xf numFmtId="41" fontId="23" fillId="2" borderId="2" xfId="5" applyNumberFormat="1" applyFont="1" applyFill="1" applyBorder="1"/>
    <xf numFmtId="3" fontId="23" fillId="3" borderId="2" xfId="1" applyNumberFormat="1" applyFont="1" applyFill="1" applyBorder="1" applyAlignment="1">
      <alignment horizontal="center"/>
    </xf>
    <xf numFmtId="3" fontId="23" fillId="2" borderId="2" xfId="0" applyNumberFormat="1" applyFont="1" applyFill="1" applyBorder="1" applyAlignment="1">
      <alignment horizontal="center"/>
    </xf>
    <xf numFmtId="41" fontId="23" fillId="2" borderId="1" xfId="0" applyNumberFormat="1" applyFont="1" applyFill="1" applyBorder="1"/>
    <xf numFmtId="41" fontId="23" fillId="2" borderId="11" xfId="5" applyNumberFormat="1" applyFont="1" applyFill="1" applyBorder="1"/>
    <xf numFmtId="3" fontId="34" fillId="2" borderId="21" xfId="0" applyNumberFormat="1" applyFont="1" applyFill="1" applyBorder="1" applyAlignment="1">
      <alignment vertical="center"/>
    </xf>
    <xf numFmtId="41" fontId="23" fillId="2" borderId="12" xfId="5" applyNumberFormat="1" applyFont="1" applyFill="1" applyBorder="1"/>
    <xf numFmtId="3" fontId="34" fillId="3" borderId="13" xfId="1" applyFont="1" applyFill="1" applyBorder="1" applyAlignment="1">
      <alignment vertical="center"/>
    </xf>
    <xf numFmtId="41" fontId="23" fillId="3" borderId="12" xfId="5" applyNumberFormat="1" applyFont="1" applyFill="1" applyBorder="1" applyAlignment="1"/>
    <xf numFmtId="167" fontId="23" fillId="3" borderId="2" xfId="1" applyNumberFormat="1" applyFont="1" applyFill="1" applyBorder="1" applyAlignment="1">
      <alignment horizontal="center"/>
    </xf>
    <xf numFmtId="167" fontId="23" fillId="2" borderId="2" xfId="0" applyNumberFormat="1" applyFont="1" applyFill="1" applyBorder="1" applyAlignment="1">
      <alignment horizont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2" fillId="4" borderId="27" xfId="3" applyNumberFormat="1" applyFont="1" applyBorder="1" applyAlignment="1">
      <alignment vertical="center"/>
    </xf>
    <xf numFmtId="0" fontId="32" fillId="4" borderId="28" xfId="3" applyNumberFormat="1" applyFont="1" applyBorder="1" applyAlignment="1">
      <alignment vertical="center"/>
    </xf>
    <xf numFmtId="3" fontId="34" fillId="3" borderId="0" xfId="0" applyNumberFormat="1" applyFont="1" applyFill="1" applyBorder="1" applyAlignment="1">
      <alignment vertical="center"/>
    </xf>
    <xf numFmtId="168" fontId="23" fillId="3" borderId="12" xfId="5" applyNumberFormat="1" applyFont="1" applyFill="1" applyBorder="1"/>
    <xf numFmtId="168" fontId="23" fillId="2" borderId="12" xfId="1" applyNumberFormat="1" applyFont="1" applyBorder="1" applyAlignment="1"/>
    <xf numFmtId="168" fontId="23" fillId="3" borderId="12" xfId="1" applyNumberFormat="1" applyFont="1" applyFill="1" applyBorder="1" applyAlignment="1"/>
    <xf numFmtId="168" fontId="23" fillId="2" borderId="12" xfId="5" applyNumberFormat="1" applyFont="1" applyFill="1" applyBorder="1"/>
    <xf numFmtId="9" fontId="32" fillId="4" borderId="22" xfId="3" applyNumberFormat="1" applyFont="1" applyBorder="1" applyAlignment="1">
      <alignment vertical="center"/>
    </xf>
    <xf numFmtId="9" fontId="32" fillId="4" borderId="38" xfId="3" applyNumberFormat="1" applyFont="1" applyBorder="1" applyAlignment="1">
      <alignment vertical="center"/>
    </xf>
    <xf numFmtId="9" fontId="32" fillId="4" borderId="39" xfId="3" applyNumberFormat="1" applyFont="1" applyBorder="1" applyAlignment="1">
      <alignment vertical="center"/>
    </xf>
    <xf numFmtId="3" fontId="34" fillId="3" borderId="0" xfId="0" applyNumberFormat="1" applyFont="1" applyFill="1" applyBorder="1" applyAlignment="1">
      <alignment vertical="top"/>
    </xf>
    <xf numFmtId="3" fontId="23" fillId="3" borderId="12" xfId="0" applyNumberFormat="1" applyFont="1" applyFill="1" applyBorder="1" applyAlignment="1">
      <alignment horizontal="center"/>
    </xf>
    <xf numFmtId="3" fontId="23" fillId="2" borderId="12" xfId="1" applyNumberFormat="1" applyFont="1" applyBorder="1" applyAlignment="1">
      <alignment horizontal="center"/>
    </xf>
    <xf numFmtId="3" fontId="23" fillId="2" borderId="12" xfId="0" applyNumberFormat="1" applyFont="1" applyFill="1" applyBorder="1" applyAlignment="1">
      <alignment horizontal="center"/>
    </xf>
    <xf numFmtId="166" fontId="32" fillId="4" borderId="38" xfId="3" applyNumberFormat="1" applyFont="1" applyBorder="1" applyAlignment="1">
      <alignment vertical="center"/>
    </xf>
    <xf numFmtId="3" fontId="32" fillId="4" borderId="38" xfId="3" applyNumberFormat="1" applyFont="1" applyBorder="1" applyAlignment="1">
      <alignment horizontal="center" vertical="center"/>
    </xf>
    <xf numFmtId="3" fontId="32" fillId="4" borderId="39" xfId="3" applyNumberFormat="1" applyFont="1" applyBorder="1" applyAlignment="1">
      <alignment horizontal="center" vertical="center"/>
    </xf>
    <xf numFmtId="3" fontId="23" fillId="3" borderId="0" xfId="0" applyNumberFormat="1" applyFont="1" applyFill="1" applyBorder="1" applyAlignment="1">
      <alignment horizontal="center"/>
    </xf>
    <xf numFmtId="3" fontId="23" fillId="3" borderId="12" xfId="1" applyNumberFormat="1" applyFont="1" applyFill="1" applyBorder="1" applyAlignment="1">
      <alignment horizontal="center"/>
    </xf>
    <xf numFmtId="167" fontId="23" fillId="3" borderId="0" xfId="0" applyNumberFormat="1" applyFont="1" applyFill="1" applyBorder="1" applyAlignment="1">
      <alignment horizontal="center"/>
    </xf>
    <xf numFmtId="167" fontId="23" fillId="3" borderId="0" xfId="1" applyNumberFormat="1" applyFont="1" applyFill="1" applyBorder="1" applyAlignment="1">
      <alignment horizontal="center"/>
    </xf>
    <xf numFmtId="167" fontId="23" fillId="3" borderId="12" xfId="0" applyNumberFormat="1" applyFont="1" applyFill="1" applyBorder="1" applyAlignment="1">
      <alignment horizontal="center"/>
    </xf>
    <xf numFmtId="167" fontId="23" fillId="2" borderId="12" xfId="1" applyNumberFormat="1" applyFont="1" applyBorder="1" applyAlignment="1">
      <alignment horizontal="center"/>
    </xf>
    <xf numFmtId="167" fontId="23" fillId="3" borderId="12" xfId="1" applyNumberFormat="1" applyFont="1" applyFill="1" applyBorder="1" applyAlignment="1">
      <alignment horizontal="center"/>
    </xf>
    <xf numFmtId="167" fontId="23" fillId="2" borderId="12" xfId="0" applyNumberFormat="1" applyFont="1" applyFill="1" applyBorder="1" applyAlignment="1">
      <alignment horizontal="center"/>
    </xf>
    <xf numFmtId="167" fontId="32" fillId="4" borderId="38" xfId="3" applyNumberFormat="1" applyFont="1" applyBorder="1" applyAlignment="1">
      <alignment horizontal="center" vertical="center"/>
    </xf>
    <xf numFmtId="167" fontId="32" fillId="4" borderId="39" xfId="3" applyNumberFormat="1" applyFont="1" applyBorder="1" applyAlignment="1">
      <alignment horizontal="center" vertical="center"/>
    </xf>
    <xf numFmtId="41" fontId="21" fillId="3" borderId="53" xfId="2" applyNumberFormat="1" applyFont="1" applyFill="1" applyBorder="1"/>
    <xf numFmtId="3" fontId="33" fillId="2" borderId="54" xfId="2" applyNumberFormat="1" applyFont="1" applyFill="1" applyBorder="1" applyAlignment="1">
      <alignment vertical="center"/>
    </xf>
    <xf numFmtId="41" fontId="21" fillId="2" borderId="53" xfId="2" applyNumberFormat="1" applyFont="1" applyFill="1" applyBorder="1"/>
    <xf numFmtId="3" fontId="33" fillId="2" borderId="36" xfId="2" applyNumberFormat="1" applyFont="1" applyFill="1" applyBorder="1" applyAlignment="1">
      <alignment vertical="center"/>
    </xf>
    <xf numFmtId="166" fontId="32" fillId="4" borderId="21" xfId="2" applyNumberFormat="1" applyFont="1" applyFill="1" applyBorder="1" applyAlignment="1">
      <alignment vertical="center"/>
    </xf>
    <xf numFmtId="17" fontId="5" fillId="5" borderId="21" xfId="7" applyFont="1" applyBorder="1">
      <alignment horizontal="center" vertical="center" wrapText="1"/>
    </xf>
    <xf numFmtId="17" fontId="5" fillId="5" borderId="22" xfId="7" applyFont="1" applyBorder="1">
      <alignment horizontal="center" vertical="center" wrapText="1"/>
    </xf>
    <xf numFmtId="41" fontId="23" fillId="3" borderId="1" xfId="5" applyNumberFormat="1" applyFont="1" applyFill="1" applyBorder="1"/>
    <xf numFmtId="41" fontId="23" fillId="3" borderId="12" xfId="1" applyNumberFormat="1" applyFont="1" applyFill="1" applyBorder="1" applyAlignment="1"/>
    <xf numFmtId="3" fontId="34" fillId="2" borderId="1" xfId="0" applyNumberFormat="1" applyFont="1" applyFill="1" applyBorder="1" applyAlignment="1">
      <alignment vertical="center"/>
    </xf>
    <xf numFmtId="41" fontId="23" fillId="2" borderId="1" xfId="5" applyNumberFormat="1" applyFont="1" applyFill="1" applyBorder="1"/>
    <xf numFmtId="166" fontId="32" fillId="4" borderId="21" xfId="3" applyFont="1" applyBorder="1" applyAlignment="1">
      <alignment vertical="center"/>
    </xf>
    <xf numFmtId="166" fontId="32" fillId="4" borderId="22" xfId="3" applyFont="1" applyBorder="1" applyAlignment="1">
      <alignment vertical="center"/>
    </xf>
    <xf numFmtId="166" fontId="32" fillId="4" borderId="37" xfId="3" applyFont="1" applyBorder="1" applyAlignment="1">
      <alignment vertical="center"/>
    </xf>
    <xf numFmtId="166" fontId="32" fillId="4" borderId="38" xfId="3" applyFont="1" applyBorder="1" applyAlignment="1">
      <alignment vertical="center"/>
    </xf>
    <xf numFmtId="166" fontId="32" fillId="4" borderId="39" xfId="3" applyFont="1" applyBorder="1" applyAlignment="1">
      <alignment vertical="center"/>
    </xf>
    <xf numFmtId="17" fontId="5" fillId="5" borderId="21" xfId="0" applyNumberFormat="1" applyFont="1" applyFill="1" applyBorder="1" applyAlignment="1">
      <alignment horizontal="center" vertical="center" wrapText="1"/>
    </xf>
    <xf numFmtId="17" fontId="5" fillId="5" borderId="22" xfId="0" applyNumberFormat="1" applyFont="1" applyFill="1" applyBorder="1" applyAlignment="1">
      <alignment horizontal="center" vertical="center" wrapText="1"/>
    </xf>
    <xf numFmtId="3" fontId="34" fillId="2" borderId="13" xfId="0" applyNumberFormat="1" applyFont="1" applyFill="1" applyBorder="1" applyAlignment="1">
      <alignment vertical="center"/>
    </xf>
    <xf numFmtId="41" fontId="23" fillId="2" borderId="12" xfId="0" applyNumberFormat="1" applyFont="1" applyFill="1" applyBorder="1"/>
    <xf numFmtId="17" fontId="60" fillId="5" borderId="22" xfId="7" applyFont="1" applyBorder="1">
      <alignment horizontal="center" vertical="center" wrapText="1"/>
    </xf>
    <xf numFmtId="168" fontId="23" fillId="3" borderId="12" xfId="6" applyNumberFormat="1" applyFont="1" applyFill="1" applyBorder="1" applyAlignment="1">
      <alignment horizontal="right"/>
    </xf>
    <xf numFmtId="168" fontId="23" fillId="2" borderId="12" xfId="6" applyNumberFormat="1" applyFont="1" applyFill="1" applyBorder="1" applyAlignment="1">
      <alignment horizontal="right"/>
    </xf>
    <xf numFmtId="168" fontId="32" fillId="4" borderId="22" xfId="3" applyNumberFormat="1" applyFont="1" applyBorder="1" applyAlignment="1">
      <alignment vertical="center"/>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62" fillId="3" borderId="12" xfId="0" applyNumberFormat="1" applyFont="1" applyFill="1" applyBorder="1" applyAlignment="1">
      <alignment horizontal="center"/>
    </xf>
    <xf numFmtId="41" fontId="62" fillId="3" borderId="2" xfId="1" applyNumberFormat="1" applyFont="1" applyFill="1" applyBorder="1" applyAlignment="1"/>
    <xf numFmtId="3" fontId="62" fillId="3" borderId="2" xfId="1" applyNumberFormat="1" applyFont="1" applyFill="1" applyBorder="1" applyAlignment="1">
      <alignment horizontal="center"/>
    </xf>
    <xf numFmtId="3" fontId="9" fillId="3" borderId="37" xfId="0" applyNumberFormat="1" applyFont="1" applyFill="1" applyBorder="1" applyAlignment="1">
      <alignment vertical="center"/>
    </xf>
    <xf numFmtId="41" fontId="62" fillId="3" borderId="25" xfId="0" applyNumberFormat="1" applyFont="1" applyFill="1" applyBorder="1"/>
    <xf numFmtId="3" fontId="62" fillId="3" borderId="25" xfId="0" applyNumberFormat="1" applyFont="1" applyFill="1" applyBorder="1" applyAlignment="1">
      <alignment horizontal="center"/>
    </xf>
    <xf numFmtId="3" fontId="62" fillId="3" borderId="26" xfId="0" applyNumberFormat="1" applyFont="1" applyFill="1" applyBorder="1" applyAlignment="1">
      <alignment horizontal="center"/>
    </xf>
    <xf numFmtId="3" fontId="9" fillId="3" borderId="13" xfId="1" applyFont="1" applyFill="1" applyBorder="1" applyAlignment="1">
      <alignment vertical="center"/>
    </xf>
    <xf numFmtId="3" fontId="62" fillId="3" borderId="12" xfId="1" applyNumberFormat="1" applyFont="1" applyFill="1" applyBorder="1" applyAlignment="1">
      <alignment horizontal="center"/>
    </xf>
    <xf numFmtId="3" fontId="9" fillId="2" borderId="13" xfId="1" applyFont="1" applyBorder="1" applyAlignment="1">
      <alignment vertical="center"/>
    </xf>
    <xf numFmtId="41" fontId="62" fillId="2" borderId="2" xfId="1" applyNumberFormat="1" applyFont="1" applyBorder="1" applyAlignment="1"/>
    <xf numFmtId="3" fontId="62" fillId="2" borderId="2" xfId="1" applyNumberFormat="1" applyFont="1" applyBorder="1" applyAlignment="1">
      <alignment horizontal="center"/>
    </xf>
    <xf numFmtId="3" fontId="62" fillId="2" borderId="12" xfId="0" applyNumberFormat="1" applyFont="1" applyFill="1" applyBorder="1" applyAlignment="1">
      <alignment horizontal="center"/>
    </xf>
    <xf numFmtId="3" fontId="9" fillId="2" borderId="21" xfId="0" applyNumberFormat="1" applyFont="1" applyFill="1" applyBorder="1" applyAlignment="1">
      <alignment vertical="center"/>
    </xf>
    <xf numFmtId="41" fontId="62" fillId="2" borderId="2" xfId="0" applyNumberFormat="1" applyFont="1" applyFill="1" applyBorder="1"/>
    <xf numFmtId="3" fontId="62" fillId="2" borderId="2" xfId="0" applyNumberFormat="1" applyFont="1" applyFill="1" applyBorder="1" applyAlignment="1">
      <alignment horizontal="center"/>
    </xf>
    <xf numFmtId="167" fontId="62" fillId="3" borderId="2" xfId="1" applyNumberFormat="1" applyFont="1" applyFill="1" applyBorder="1" applyAlignment="1">
      <alignment horizontal="center"/>
    </xf>
    <xf numFmtId="167" fontId="62" fillId="3" borderId="12" xfId="1" applyNumberFormat="1" applyFont="1" applyFill="1" applyBorder="1" applyAlignment="1">
      <alignment horizontal="center"/>
    </xf>
    <xf numFmtId="167" fontId="62" fillId="2" borderId="2" xfId="0" applyNumberFormat="1" applyFont="1" applyFill="1" applyBorder="1" applyAlignment="1">
      <alignment horizontal="center"/>
    </xf>
    <xf numFmtId="167" fontId="62" fillId="2" borderId="12" xfId="0" applyNumberFormat="1" applyFont="1" applyFill="1" applyBorder="1" applyAlignment="1">
      <alignment horizontal="center"/>
    </xf>
    <xf numFmtId="0" fontId="63" fillId="3" borderId="0" xfId="0" applyFont="1" applyFill="1"/>
    <xf numFmtId="3" fontId="64" fillId="2" borderId="36" xfId="2" applyNumberFormat="1" applyFont="1" applyFill="1" applyBorder="1" applyAlignment="1">
      <alignment vertical="center"/>
    </xf>
    <xf numFmtId="166" fontId="32" fillId="4" borderId="0" xfId="2" applyNumberFormat="1" applyFont="1" applyFill="1" applyBorder="1" applyAlignment="1">
      <alignment horizontal="right" vertical="center"/>
    </xf>
    <xf numFmtId="3" fontId="34" fillId="3" borderId="24" xfId="1" applyFont="1" applyFill="1" applyBorder="1" applyAlignment="1">
      <alignment vertical="center"/>
    </xf>
    <xf numFmtId="41" fontId="23" fillId="3" borderId="25" xfId="1" applyNumberFormat="1" applyFont="1" applyFill="1" applyBorder="1" applyAlignment="1"/>
    <xf numFmtId="41" fontId="23" fillId="3" borderId="26" xfId="1" applyNumberFormat="1" applyFont="1" applyFill="1" applyBorder="1" applyAlignment="1"/>
    <xf numFmtId="41" fontId="23" fillId="3" borderId="0" xfId="0" applyNumberFormat="1" applyFont="1" applyFill="1" applyBorder="1"/>
    <xf numFmtId="17" fontId="7" fillId="5" borderId="21" xfId="7" applyNumberFormat="1" applyFont="1" applyBorder="1">
      <alignment horizontal="center" vertical="center" wrapText="1"/>
    </xf>
    <xf numFmtId="17" fontId="7" fillId="5" borderId="22" xfId="7" applyNumberFormat="1" applyFont="1" applyBorder="1">
      <alignment horizontal="center" vertical="center" wrapText="1"/>
    </xf>
    <xf numFmtId="3" fontId="23" fillId="3" borderId="12" xfId="6" applyNumberFormat="1" applyFont="1" applyFill="1" applyBorder="1" applyAlignment="1">
      <alignment horizontal="right"/>
    </xf>
    <xf numFmtId="3" fontId="33" fillId="2" borderId="55" xfId="2" applyNumberFormat="1" applyFont="1" applyFill="1" applyBorder="1" applyAlignment="1">
      <alignment vertical="center"/>
    </xf>
    <xf numFmtId="3" fontId="23" fillId="2" borderId="25" xfId="6" applyNumberFormat="1" applyFont="1" applyFill="1" applyBorder="1" applyAlignment="1">
      <alignment horizontal="right"/>
    </xf>
    <xf numFmtId="3" fontId="23" fillId="2" borderId="26" xfId="6" applyNumberFormat="1" applyFont="1" applyFill="1" applyBorder="1" applyAlignment="1">
      <alignment horizontal="right"/>
    </xf>
    <xf numFmtId="3" fontId="64" fillId="3" borderId="0" xfId="2" applyNumberFormat="1" applyFont="1" applyFill="1" applyBorder="1" applyAlignment="1">
      <alignment vertical="center"/>
    </xf>
    <xf numFmtId="3" fontId="62" fillId="3" borderId="0" xfId="6" applyNumberFormat="1" applyFont="1" applyFill="1" applyBorder="1" applyAlignment="1">
      <alignment horizontal="right"/>
    </xf>
    <xf numFmtId="164" fontId="66" fillId="51" borderId="56" xfId="6" applyNumberFormat="1" applyFont="1" applyFill="1" applyBorder="1" applyAlignment="1">
      <alignment horizontal="right"/>
    </xf>
    <xf numFmtId="164" fontId="66" fillId="51" borderId="57" xfId="6" applyNumberFormat="1" applyFont="1" applyFill="1" applyBorder="1" applyAlignment="1">
      <alignment horizontal="right"/>
    </xf>
    <xf numFmtId="164" fontId="66" fillId="52" borderId="56" xfId="6" applyNumberFormat="1" applyFont="1" applyFill="1" applyBorder="1" applyAlignment="1">
      <alignment horizontal="right"/>
    </xf>
    <xf numFmtId="164" fontId="66" fillId="52" borderId="57" xfId="6" applyNumberFormat="1" applyFont="1" applyFill="1" applyBorder="1" applyAlignment="1">
      <alignment horizontal="right"/>
    </xf>
    <xf numFmtId="0" fontId="67" fillId="0" borderId="0" xfId="0" applyFont="1" applyFill="1"/>
    <xf numFmtId="3" fontId="62" fillId="2" borderId="2" xfId="6" applyNumberFormat="1" applyFont="1" applyFill="1" applyBorder="1" applyAlignment="1">
      <alignment horizontal="right"/>
    </xf>
    <xf numFmtId="3" fontId="62" fillId="2" borderId="33" xfId="6" applyNumberFormat="1" applyFont="1" applyFill="1" applyBorder="1" applyAlignment="1">
      <alignment horizontal="right"/>
    </xf>
    <xf numFmtId="3" fontId="23" fillId="2" borderId="12" xfId="6" applyNumberFormat="1" applyFont="1" applyFill="1" applyBorder="1" applyAlignment="1">
      <alignment horizontal="right"/>
    </xf>
    <xf numFmtId="3" fontId="62" fillId="2" borderId="12" xfId="6" applyNumberFormat="1" applyFont="1" applyFill="1" applyBorder="1" applyAlignment="1">
      <alignment horizontal="right"/>
    </xf>
    <xf numFmtId="164" fontId="65" fillId="51" borderId="36" xfId="2" applyNumberFormat="1" applyFont="1" applyFill="1" applyBorder="1" applyAlignment="1">
      <alignment vertical="center"/>
    </xf>
    <xf numFmtId="164" fontId="66" fillId="51" borderId="58" xfId="6" applyNumberFormat="1" applyFont="1" applyFill="1" applyBorder="1" applyAlignment="1">
      <alignment horizontal="right"/>
    </xf>
    <xf numFmtId="164" fontId="65" fillId="52" borderId="59" xfId="2" applyNumberFormat="1" applyFont="1" applyFill="1" applyBorder="1" applyAlignment="1">
      <alignment vertical="center"/>
    </xf>
    <xf numFmtId="164" fontId="66" fillId="52" borderId="58" xfId="6" applyNumberFormat="1" applyFont="1" applyFill="1" applyBorder="1" applyAlignment="1">
      <alignment horizontal="right"/>
    </xf>
    <xf numFmtId="164" fontId="65" fillId="52" borderId="36" xfId="2" applyNumberFormat="1" applyFont="1" applyFill="1" applyBorder="1" applyAlignment="1">
      <alignment vertical="center"/>
    </xf>
    <xf numFmtId="3" fontId="64" fillId="2" borderId="60" xfId="2" applyNumberFormat="1" applyFont="1" applyFill="1" applyBorder="1" applyAlignment="1">
      <alignment vertical="center"/>
    </xf>
    <xf numFmtId="3" fontId="62" fillId="2" borderId="25" xfId="6" applyNumberFormat="1" applyFont="1" applyFill="1" applyBorder="1" applyAlignment="1">
      <alignment horizontal="right"/>
    </xf>
    <xf numFmtId="3" fontId="62" fillId="2" borderId="61" xfId="6" applyNumberFormat="1" applyFont="1" applyFill="1" applyBorder="1" applyAlignment="1">
      <alignment horizontal="right"/>
    </xf>
    <xf numFmtId="3" fontId="62" fillId="2" borderId="26" xfId="6" applyNumberFormat="1" applyFont="1" applyFill="1" applyBorder="1" applyAlignment="1">
      <alignment horizontal="right"/>
    </xf>
    <xf numFmtId="9" fontId="62" fillId="2" borderId="25" xfId="6" applyFont="1" applyFill="1" applyBorder="1" applyAlignment="1">
      <alignment horizontal="right"/>
    </xf>
    <xf numFmtId="168" fontId="66" fillId="51" borderId="56" xfId="6" applyNumberFormat="1" applyFont="1" applyFill="1" applyBorder="1" applyAlignment="1">
      <alignment horizontal="right"/>
    </xf>
    <xf numFmtId="168" fontId="66" fillId="52" borderId="56" xfId="6" applyNumberFormat="1" applyFont="1" applyFill="1" applyBorder="1" applyAlignment="1">
      <alignment horizontal="right"/>
    </xf>
    <xf numFmtId="9" fontId="62" fillId="2" borderId="26" xfId="6" applyFont="1" applyFill="1" applyBorder="1" applyAlignment="1">
      <alignment horizontal="right"/>
    </xf>
    <xf numFmtId="3" fontId="65" fillId="51" borderId="36" xfId="2" applyNumberFormat="1" applyFont="1" applyFill="1" applyBorder="1" applyAlignment="1">
      <alignment vertical="center"/>
    </xf>
    <xf numFmtId="168" fontId="66" fillId="51" borderId="58" xfId="6" applyNumberFormat="1" applyFont="1" applyFill="1" applyBorder="1" applyAlignment="1">
      <alignment horizontal="right"/>
    </xf>
    <xf numFmtId="3" fontId="65" fillId="52" borderId="59" xfId="2" applyNumberFormat="1" applyFont="1" applyFill="1" applyBorder="1" applyAlignment="1">
      <alignment vertical="center"/>
    </xf>
    <xf numFmtId="168" fontId="66" fillId="52" borderId="58" xfId="6" applyNumberFormat="1" applyFont="1" applyFill="1" applyBorder="1" applyAlignment="1">
      <alignment horizontal="right"/>
    </xf>
    <xf numFmtId="3" fontId="65" fillId="52" borderId="36" xfId="2" applyNumberFormat="1" applyFont="1" applyFill="1" applyBorder="1" applyAlignment="1">
      <alignment vertical="center"/>
    </xf>
    <xf numFmtId="0" fontId="10" fillId="0" borderId="0" xfId="0" applyFont="1" applyAlignment="1">
      <alignment horizontal="right"/>
    </xf>
    <xf numFmtId="17" fontId="7" fillId="5" borderId="0" xfId="7" applyNumberFormat="1" applyFont="1" applyBorder="1" applyAlignment="1">
      <alignment horizontal="right" vertical="center" wrapText="1"/>
    </xf>
    <xf numFmtId="41" fontId="23"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69" fontId="24" fillId="0" borderId="0" xfId="0" applyNumberFormat="1" applyFont="1" applyAlignment="1">
      <alignment horizontal="right"/>
    </xf>
    <xf numFmtId="9" fontId="23" fillId="3" borderId="2" xfId="6" applyFont="1" applyFill="1" applyBorder="1" applyAlignment="1">
      <alignment horizontal="right"/>
    </xf>
    <xf numFmtId="9" fontId="23" fillId="3" borderId="12" xfId="6" applyFont="1" applyFill="1" applyBorder="1" applyAlignment="1">
      <alignment horizontal="right"/>
    </xf>
    <xf numFmtId="9" fontId="23" fillId="2" borderId="2" xfId="6" applyFont="1" applyFill="1" applyBorder="1" applyAlignment="1">
      <alignment horizontal="right"/>
    </xf>
    <xf numFmtId="9" fontId="23" fillId="2" borderId="12" xfId="6" applyFont="1" applyFill="1" applyBorder="1" applyAlignment="1">
      <alignment horizontal="right"/>
    </xf>
    <xf numFmtId="17" fontId="5" fillId="5" borderId="0" xfId="2" applyNumberFormat="1" applyFont="1" applyFill="1" applyBorder="1" applyAlignment="1">
      <alignment horizontal="left" vertical="center"/>
    </xf>
    <xf numFmtId="3" fontId="33" fillId="3" borderId="0" xfId="2" applyNumberFormat="1" applyFont="1" applyFill="1" applyBorder="1" applyAlignment="1">
      <alignment vertical="center"/>
    </xf>
    <xf numFmtId="3" fontId="33" fillId="2" borderId="63" xfId="2" applyNumberFormat="1" applyFont="1" applyFill="1" applyBorder="1" applyAlignment="1">
      <alignment vertical="center"/>
    </xf>
    <xf numFmtId="3" fontId="33" fillId="2" borderId="0" xfId="2" applyNumberFormat="1" applyFont="1" applyFill="1" applyBorder="1" applyAlignment="1">
      <alignment vertical="center"/>
    </xf>
    <xf numFmtId="166" fontId="60" fillId="4" borderId="37" xfId="3" applyNumberFormat="1" applyFont="1" applyBorder="1" applyAlignment="1">
      <alignment vertical="center"/>
    </xf>
    <xf numFmtId="166" fontId="60" fillId="4" borderId="38" xfId="3" applyNumberFormat="1" applyFont="1" applyBorder="1" applyAlignment="1">
      <alignment vertical="center"/>
    </xf>
    <xf numFmtId="3" fontId="60" fillId="4" borderId="38" xfId="3" applyNumberFormat="1" applyFont="1" applyBorder="1" applyAlignment="1">
      <alignment horizontal="center" vertical="center"/>
    </xf>
    <xf numFmtId="166" fontId="68" fillId="4" borderId="37" xfId="3" applyNumberFormat="1" applyFont="1" applyBorder="1" applyAlignment="1">
      <alignment vertical="center"/>
    </xf>
    <xf numFmtId="166" fontId="68" fillId="4" borderId="38" xfId="3" applyNumberFormat="1" applyFont="1" applyBorder="1" applyAlignment="1">
      <alignment vertical="center"/>
    </xf>
    <xf numFmtId="3" fontId="68" fillId="4" borderId="38" xfId="3" applyNumberFormat="1" applyFont="1" applyBorder="1" applyAlignment="1">
      <alignment horizontal="center" vertical="center"/>
    </xf>
    <xf numFmtId="3" fontId="68" fillId="4" borderId="39" xfId="3" applyNumberFormat="1" applyFont="1" applyBorder="1" applyAlignment="1">
      <alignment horizontal="center" vertical="center"/>
    </xf>
    <xf numFmtId="3" fontId="6" fillId="4" borderId="34" xfId="8" applyNumberFormat="1" applyFont="1" applyBorder="1">
      <alignment horizontal="center" vertical="center" wrapText="1"/>
    </xf>
    <xf numFmtId="3" fontId="6" fillId="4" borderId="50" xfId="8" applyNumberFormat="1" applyFont="1" applyBorder="1">
      <alignment horizontal="center" vertical="center" wrapText="1"/>
    </xf>
    <xf numFmtId="3" fontId="6" fillId="4" borderId="51" xfId="8" applyNumberFormat="1" applyFont="1" applyBorder="1">
      <alignment horizontal="center" vertical="center" wrapText="1"/>
    </xf>
    <xf numFmtId="17" fontId="7" fillId="5" borderId="21" xfId="7" applyBorder="1" applyAlignment="1">
      <alignment horizontal="center" vertical="center" wrapText="1"/>
    </xf>
    <xf numFmtId="17" fontId="7" fillId="5" borderId="31" xfId="7" applyBorder="1" applyAlignment="1">
      <alignment horizontal="center" vertical="center" wrapText="1"/>
    </xf>
    <xf numFmtId="17" fontId="7" fillId="5" borderId="29" xfId="7" applyBorder="1" applyAlignment="1">
      <alignment horizontal="center" vertical="center" wrapText="1"/>
    </xf>
    <xf numFmtId="17" fontId="7" fillId="5" borderId="30" xfId="7" applyBorder="1" applyAlignment="1">
      <alignment horizontal="center" vertical="center" wrapText="1"/>
    </xf>
    <xf numFmtId="17" fontId="7" fillId="5" borderId="6" xfId="7" applyBorder="1" applyAlignment="1">
      <alignment horizontal="center" vertical="center" wrapText="1"/>
    </xf>
    <xf numFmtId="17" fontId="7" fillId="5" borderId="0" xfId="7" applyBorder="1" applyAlignment="1">
      <alignment horizontal="center" vertical="center" wrapText="1"/>
    </xf>
    <xf numFmtId="17" fontId="7" fillId="5" borderId="52" xfId="7"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22" xfId="7" applyBorder="1" applyAlignment="1">
      <alignment horizontal="center" vertical="center" wrapText="1"/>
    </xf>
    <xf numFmtId="3" fontId="6" fillId="4" borderId="34" xfId="8" applyNumberFormat="1" applyFont="1" applyBorder="1" applyAlignment="1">
      <alignment horizontal="center" vertical="center" wrapText="1"/>
    </xf>
    <xf numFmtId="3" fontId="6" fillId="4" borderId="50" xfId="8" applyNumberFormat="1" applyFont="1" applyBorder="1" applyAlignment="1">
      <alignment horizontal="center" vertical="center" wrapText="1"/>
    </xf>
    <xf numFmtId="3" fontId="6" fillId="4" borderId="51" xfId="8" applyNumberFormat="1" applyFont="1" applyBorder="1" applyAlignment="1">
      <alignment horizontal="center" vertical="center" wrapText="1"/>
    </xf>
    <xf numFmtId="17" fontId="7" fillId="5" borderId="11" xfId="7" applyBorder="1" applyAlignment="1">
      <alignment horizontal="center" vertical="center" wrapText="1"/>
    </xf>
    <xf numFmtId="3" fontId="6" fillId="4" borderId="21"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2"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6" fillId="4" borderId="34" xfId="2" applyNumberFormat="1" applyFont="1" applyFill="1" applyBorder="1" applyAlignment="1">
      <alignment horizontal="center" vertical="center"/>
    </xf>
    <xf numFmtId="3" fontId="26" fillId="4" borderId="50" xfId="2" applyNumberFormat="1" applyFont="1" applyFill="1" applyBorder="1" applyAlignment="1">
      <alignment horizontal="center" vertical="center"/>
    </xf>
    <xf numFmtId="3" fontId="27" fillId="4" borderId="50" xfId="2" applyNumberFormat="1" applyFont="1" applyFill="1" applyBorder="1" applyAlignment="1">
      <alignment horizontal="center" vertical="center"/>
    </xf>
    <xf numFmtId="3" fontId="27" fillId="4" borderId="51" xfId="2" applyNumberFormat="1" applyFont="1" applyFill="1" applyBorder="1" applyAlignment="1">
      <alignment horizontal="center" vertical="center"/>
    </xf>
    <xf numFmtId="17" fontId="6" fillId="4" borderId="34" xfId="0" applyNumberFormat="1" applyFont="1" applyFill="1" applyBorder="1" applyAlignment="1">
      <alignment horizontal="center" vertical="center" wrapText="1"/>
    </xf>
    <xf numFmtId="17" fontId="2" fillId="4" borderId="50" xfId="0" applyNumberFormat="1" applyFont="1" applyFill="1" applyBorder="1" applyAlignment="1">
      <alignment horizontal="center" vertical="center" wrapText="1"/>
    </xf>
    <xf numFmtId="17" fontId="2" fillId="4" borderId="51" xfId="0" applyNumberFormat="1" applyFont="1" applyFill="1" applyBorder="1" applyAlignment="1">
      <alignment horizontal="center" vertical="center" wrapText="1"/>
    </xf>
    <xf numFmtId="3" fontId="6" fillId="4" borderId="34" xfId="8" applyNumberFormat="1" applyBorder="1">
      <alignment horizontal="center" vertical="center" wrapText="1"/>
    </xf>
    <xf numFmtId="3" fontId="6" fillId="4" borderId="35" xfId="8" applyNumberFormat="1" applyBorder="1">
      <alignment horizontal="center" vertical="center" wrapText="1"/>
    </xf>
    <xf numFmtId="3" fontId="6" fillId="4" borderId="23" xfId="8" applyNumberFormat="1" applyBorder="1">
      <alignment horizontal="center" vertical="center" wrapText="1"/>
    </xf>
    <xf numFmtId="0" fontId="4" fillId="3" borderId="62" xfId="0" applyFont="1" applyFill="1" applyBorder="1" applyAlignment="1">
      <alignment horizontal="left" vertical="center" wrapText="1"/>
    </xf>
    <xf numFmtId="0" fontId="4" fillId="3" borderId="0" xfId="0" applyFont="1" applyFill="1" applyBorder="1" applyAlignment="1">
      <alignment horizontal="left" vertical="center" wrapText="1"/>
    </xf>
    <xf numFmtId="3" fontId="6" fillId="4" borderId="35" xfId="8" applyNumberFormat="1" applyFont="1" applyBorder="1">
      <alignment horizontal="center" vertical="center" wrapText="1"/>
    </xf>
    <xf numFmtId="3" fontId="6" fillId="4" borderId="23" xfId="8" applyNumberFormat="1" applyFont="1" applyBorder="1">
      <alignment horizontal="center" vertical="center" wrapText="1"/>
    </xf>
    <xf numFmtId="0" fontId="12" fillId="0" borderId="0" xfId="4" applyAlignment="1" applyProtection="1">
      <alignment horizontal="left" vertical="center" wrapText="1"/>
    </xf>
    <xf numFmtId="3" fontId="26" fillId="4" borderId="51" xfId="2" applyNumberFormat="1" applyFont="1" applyFill="1" applyBorder="1" applyAlignment="1">
      <alignment horizontal="center" vertical="center"/>
    </xf>
    <xf numFmtId="3" fontId="6" fillId="4" borderId="17" xfId="8" applyNumberFormat="1" applyFont="1" applyBorder="1">
      <alignment horizontal="center" vertical="center" wrapText="1"/>
    </xf>
    <xf numFmtId="3" fontId="6" fillId="4" borderId="20"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5.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2</xdr:col>
      <xdr:colOff>4351345</xdr:colOff>
      <xdr:row>10</xdr:row>
      <xdr:rowOff>28250</xdr:rowOff>
    </xdr:from>
    <xdr:ext cx="1056251" cy="509948"/>
    <xdr:sp macro="" textlink="">
      <xdr:nvSpPr>
        <xdr:cNvPr id="2" name="8 Rectángulo"/>
        <xdr:cNvSpPr/>
      </xdr:nvSpPr>
      <xdr:spPr>
        <a:xfrm>
          <a:off x="5103820" y="1990400"/>
          <a:ext cx="1056251" cy="509948"/>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2016</a:t>
          </a:r>
        </a:p>
      </xdr:txBody>
    </xdr:sp>
    <xdr:clientData/>
  </xdr:oneCellAnchor>
  <xdr:twoCellAnchor editAs="absolute">
    <xdr:from>
      <xdr:col>2</xdr:col>
      <xdr:colOff>1200150</xdr:colOff>
      <xdr:row>7</xdr:row>
      <xdr:rowOff>113975</xdr:rowOff>
    </xdr:from>
    <xdr:to>
      <xdr:col>4</xdr:col>
      <xdr:colOff>3638550</xdr:colOff>
      <xdr:row>10</xdr:row>
      <xdr:rowOff>102555</xdr:rowOff>
    </xdr:to>
    <xdr:sp macro="" textlink="">
      <xdr:nvSpPr>
        <xdr:cNvPr id="3" name="6 Rectángulo"/>
        <xdr:cNvSpPr/>
      </xdr:nvSpPr>
      <xdr:spPr>
        <a:xfrm>
          <a:off x="1952625" y="1380800"/>
          <a:ext cx="7600950" cy="683905"/>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 CASINOS MUNICIPALES</a:t>
          </a:r>
        </a:p>
      </xdr:txBody>
    </xdr:sp>
    <xdr:clientData/>
  </xdr:twoCellAnchor>
  <xdr:twoCellAnchor>
    <xdr:from>
      <xdr:col>4</xdr:col>
      <xdr:colOff>245046</xdr:colOff>
      <xdr:row>11</xdr:row>
      <xdr:rowOff>102249</xdr:rowOff>
    </xdr:from>
    <xdr:to>
      <xdr:col>4</xdr:col>
      <xdr:colOff>4638675</xdr:colOff>
      <xdr:row>11</xdr:row>
      <xdr:rowOff>104775</xdr:rowOff>
    </xdr:to>
    <xdr:cxnSp macro="">
      <xdr:nvCxnSpPr>
        <xdr:cNvPr id="4" name="12 Conector recto"/>
        <xdr:cNvCxnSpPr>
          <a:stCxn id="2" idx="3"/>
        </xdr:cNvCxnSpPr>
      </xdr:nvCxnSpPr>
      <xdr:spPr>
        <a:xfrm>
          <a:off x="6160071" y="2245374"/>
          <a:ext cx="4393629"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102249</xdr:rowOff>
    </xdr:from>
    <xdr:to>
      <xdr:col>2</xdr:col>
      <xdr:colOff>4351345</xdr:colOff>
      <xdr:row>11</xdr:row>
      <xdr:rowOff>104775</xdr:rowOff>
    </xdr:to>
    <xdr:cxnSp macro="">
      <xdr:nvCxnSpPr>
        <xdr:cNvPr id="5" name="13 Conector recto"/>
        <xdr:cNvCxnSpPr>
          <a:endCxn id="2" idx="1"/>
        </xdr:cNvCxnSpPr>
      </xdr:nvCxnSpPr>
      <xdr:spPr>
        <a:xfrm flipV="1">
          <a:off x="857250" y="2245374"/>
          <a:ext cx="4246570" cy="2526"/>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6" name="19 Extracto"/>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7" name="20 Extracto"/>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8" name="21 Extracto"/>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9" name="27 Extracto"/>
        <xdr:cNvSpPr/>
      </xdr:nvSpPr>
      <xdr:spPr>
        <a:xfrm rot="5400000">
          <a:off x="5775616"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10" name="28 Extracto"/>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104775</xdr:colOff>
      <xdr:row>19</xdr:row>
      <xdr:rowOff>152400</xdr:rowOff>
    </xdr:from>
    <xdr:to>
      <xdr:col>4</xdr:col>
      <xdr:colOff>1958975</xdr:colOff>
      <xdr:row>23</xdr:row>
      <xdr:rowOff>9525</xdr:rowOff>
    </xdr:to>
    <xdr:pic>
      <xdr:nvPicPr>
        <xdr:cNvPr id="11" name="35 Imagen" descr="onda.jpg"/>
        <xdr:cNvPicPr>
          <a:picLocks noChangeAspect="1"/>
        </xdr:cNvPicPr>
      </xdr:nvPicPr>
      <xdr:blipFill>
        <a:blip xmlns:r="http://schemas.openxmlformats.org/officeDocument/2006/relationships" r:embed="rId1" cstate="print"/>
        <a:srcRect/>
        <a:stretch>
          <a:fillRect/>
        </a:stretch>
      </xdr:blipFill>
      <xdr:spPr bwMode="auto">
        <a:xfrm>
          <a:off x="104775" y="455295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2" name="17 Imagen" descr="encabezado3.jpg"/>
        <xdr:cNvPicPr>
          <a:picLocks noChangeAspect="1"/>
        </xdr:cNvPicPr>
      </xdr:nvPicPr>
      <xdr:blipFill>
        <a:blip xmlns:r="http://schemas.openxmlformats.org/officeDocument/2006/relationships" r:embed="rId2" cstate="print"/>
        <a:stretch>
          <a:fillRect/>
        </a:stretch>
      </xdr:blipFill>
      <xdr:spPr>
        <a:xfrm>
          <a:off x="0" y="0"/>
          <a:ext cx="7845425"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13" name="29 Extracto"/>
        <xdr:cNvSpPr/>
      </xdr:nvSpPr>
      <xdr:spPr>
        <a:xfrm rot="5400000">
          <a:off x="70355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14" name="30 Extracto"/>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15" name="31 Extracto"/>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15</xdr:row>
      <xdr:rowOff>128591</xdr:rowOff>
    </xdr:from>
    <xdr:to>
      <xdr:col>2</xdr:col>
      <xdr:colOff>1392</xdr:colOff>
      <xdr:row>15</xdr:row>
      <xdr:rowOff>223837</xdr:rowOff>
    </xdr:to>
    <xdr:sp macro="" textlink="">
      <xdr:nvSpPr>
        <xdr:cNvPr id="16" name="39 Extracto"/>
        <xdr:cNvSpPr/>
      </xdr:nvSpPr>
      <xdr:spPr>
        <a:xfrm rot="5400000">
          <a:off x="70355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17" name="40 Extracto"/>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327932</xdr:colOff>
      <xdr:row>17</xdr:row>
      <xdr:rowOff>104775</xdr:rowOff>
    </xdr:from>
    <xdr:to>
      <xdr:col>3</xdr:col>
      <xdr:colOff>419038</xdr:colOff>
      <xdr:row>17</xdr:row>
      <xdr:rowOff>200021</xdr:rowOff>
    </xdr:to>
    <xdr:sp macro="" textlink="">
      <xdr:nvSpPr>
        <xdr:cNvPr id="18" name="31 Extracto"/>
        <xdr:cNvSpPr/>
      </xdr:nvSpPr>
      <xdr:spPr>
        <a:xfrm rot="5400000">
          <a:off x="5783687" y="3840645"/>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11</xdr:row>
      <xdr:rowOff>117467</xdr:rowOff>
    </xdr:from>
    <xdr:to>
      <xdr:col>3</xdr:col>
      <xdr:colOff>5010150</xdr:colOff>
      <xdr:row>19</xdr:row>
      <xdr:rowOff>136517</xdr:rowOff>
    </xdr:to>
    <xdr:pic>
      <xdr:nvPicPr>
        <xdr:cNvPr id="7545" name="4 Imagen" descr="onda.jpg"/>
        <xdr:cNvPicPr>
          <a:picLocks noChangeAspect="1"/>
        </xdr:cNvPicPr>
      </xdr:nvPicPr>
      <xdr:blipFill>
        <a:blip xmlns:r="http://schemas.openxmlformats.org/officeDocument/2006/relationships" r:embed="rId1" cstate="print"/>
        <a:srcRect/>
        <a:stretch>
          <a:fillRect/>
        </a:stretch>
      </xdr:blipFill>
      <xdr:spPr bwMode="auto">
        <a:xfrm>
          <a:off x="0" y="3536942"/>
          <a:ext cx="7772400" cy="1162050"/>
        </a:xfrm>
        <a:prstGeom prst="rect">
          <a:avLst/>
        </a:prstGeom>
        <a:noFill/>
        <a:ln w="9525">
          <a:noFill/>
          <a:miter lim="800000"/>
          <a:headEnd/>
          <a:tailEnd/>
        </a:ln>
      </xdr:spPr>
    </xdr:pic>
    <xdr:clientData/>
  </xdr:twoCellAnchor>
  <xdr:twoCellAnchor editAs="absolute">
    <xdr:from>
      <xdr:col>3</xdr:col>
      <xdr:colOff>1384298</xdr:colOff>
      <xdr:row>30</xdr:row>
      <xdr:rowOff>41996</xdr:rowOff>
    </xdr:from>
    <xdr:to>
      <xdr:col>3</xdr:col>
      <xdr:colOff>2190749</xdr:colOff>
      <xdr:row>31</xdr:row>
      <xdr:rowOff>109536</xdr:rowOff>
    </xdr:to>
    <xdr:sp macro="" textlink="">
      <xdr:nvSpPr>
        <xdr:cNvPr id="2" name="1 Rectángulo redondeado">
          <a:hlinkClick xmlns:r="http://schemas.openxmlformats.org/officeDocument/2006/relationships" r:id="rId2"/>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twoCellAnchor>
    <xdr:from>
      <xdr:col>3</xdr:col>
      <xdr:colOff>1066800</xdr:colOff>
      <xdr:row>27</xdr:row>
      <xdr:rowOff>28575</xdr:rowOff>
    </xdr:from>
    <xdr:to>
      <xdr:col>3</xdr:col>
      <xdr:colOff>2981325</xdr:colOff>
      <xdr:row>34</xdr:row>
      <xdr:rowOff>114300</xdr:rowOff>
    </xdr:to>
    <xdr:sp macro="" textlink="">
      <xdr:nvSpPr>
        <xdr:cNvPr id="3" name="CuadroTexto 2"/>
        <xdr:cNvSpPr txBox="1"/>
      </xdr:nvSpPr>
      <xdr:spPr>
        <a:xfrm>
          <a:off x="3829050" y="5734050"/>
          <a:ext cx="191452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39</xdr:row>
      <xdr:rowOff>66675</xdr:rowOff>
    </xdr:from>
    <xdr:to>
      <xdr:col>5</xdr:col>
      <xdr:colOff>17461</xdr:colOff>
      <xdr:row>40</xdr:row>
      <xdr:rowOff>123826</xdr:rowOff>
    </xdr:to>
    <xdr:sp macro="" textlink="">
      <xdr:nvSpPr>
        <xdr:cNvPr id="12" name="11 Rectángulo redondeado">
          <a:hlinkClick xmlns:r="http://schemas.openxmlformats.org/officeDocument/2006/relationships" r:id="rId2"/>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0</xdr:colOff>
      <xdr:row>38</xdr:row>
      <xdr:rowOff>161925</xdr:rowOff>
    </xdr:from>
    <xdr:to>
      <xdr:col>9</xdr:col>
      <xdr:colOff>266700</xdr:colOff>
      <xdr:row>45</xdr:row>
      <xdr:rowOff>81990</xdr:rowOff>
    </xdr:to>
    <xdr:pic>
      <xdr:nvPicPr>
        <xdr:cNvPr id="13" name="12 Imagen" descr="onda.jpg"/>
        <xdr:cNvPicPr>
          <a:picLocks noChangeAspect="1"/>
        </xdr:cNvPicPr>
      </xdr:nvPicPr>
      <xdr:blipFill>
        <a:blip xmlns:r="http://schemas.openxmlformats.org/officeDocument/2006/relationships" r:embed="rId3" cstate="print"/>
        <a:srcRect/>
        <a:stretch>
          <a:fillRect/>
        </a:stretch>
      </xdr:blipFill>
      <xdr:spPr bwMode="auto">
        <a:xfrm>
          <a:off x="0" y="6324600"/>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66552"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xdr:cNvPicPr>
          <a:picLocks noChangeAspect="1"/>
        </xdr:cNvPicPr>
      </xdr:nvPicPr>
      <xdr:blipFill>
        <a:blip xmlns:r="http://schemas.openxmlformats.org/officeDocument/2006/relationships" r:embed="rId1" cstate="print"/>
        <a:stretch>
          <a:fillRect/>
        </a:stretch>
      </xdr:blipFill>
      <xdr:spPr>
        <a:xfrm>
          <a:off x="0" y="0"/>
          <a:ext cx="7818927" cy="1400174"/>
        </a:xfrm>
        <a:prstGeom prst="rect">
          <a:avLst/>
        </a:prstGeom>
      </xdr:spPr>
    </xdr:pic>
    <xdr:clientData/>
  </xdr:twoCellAnchor>
  <xdr:twoCellAnchor editAs="absolute">
    <xdr:from>
      <xdr:col>0</xdr:col>
      <xdr:colOff>0</xdr:colOff>
      <xdr:row>32</xdr:row>
      <xdr:rowOff>142875</xdr:rowOff>
    </xdr:from>
    <xdr:to>
      <xdr:col>12</xdr:col>
      <xdr:colOff>194897</xdr:colOff>
      <xdr:row>39</xdr:row>
      <xdr:rowOff>9525</xdr:rowOff>
    </xdr:to>
    <xdr:pic>
      <xdr:nvPicPr>
        <xdr:cNvPr id="4" name="3 Imagen" descr="onda.jpg"/>
        <xdr:cNvPicPr>
          <a:picLocks noChangeAspect="1"/>
        </xdr:cNvPicPr>
      </xdr:nvPicPr>
      <xdr:blipFill>
        <a:blip xmlns:r="http://schemas.openxmlformats.org/officeDocument/2006/relationships" r:embed="rId2" cstate="print"/>
        <a:srcRect/>
        <a:stretch>
          <a:fillRect/>
        </a:stretch>
      </xdr:blipFill>
      <xdr:spPr bwMode="auto">
        <a:xfrm>
          <a:off x="0" y="5143500"/>
          <a:ext cx="7776064" cy="1133475"/>
        </a:xfrm>
        <a:prstGeom prst="rect">
          <a:avLst/>
        </a:prstGeom>
        <a:noFill/>
        <a:ln w="9525">
          <a:noFill/>
          <a:miter lim="800000"/>
          <a:headEnd/>
          <a:tailEnd/>
        </a:ln>
      </xdr:spPr>
    </xdr:pic>
    <xdr:clientData/>
  </xdr:twoCellAnchor>
  <xdr:twoCellAnchor editAs="oneCell">
    <xdr:from>
      <xdr:col>6</xdr:col>
      <xdr:colOff>666750</xdr:colOff>
      <xdr:row>31</xdr:row>
      <xdr:rowOff>104775</xdr:rowOff>
    </xdr:from>
    <xdr:to>
      <xdr:col>8</xdr:col>
      <xdr:colOff>246609</xdr:colOff>
      <xdr:row>33</xdr:row>
      <xdr:rowOff>23265</xdr:rowOff>
    </xdr:to>
    <xdr:pic>
      <xdr:nvPicPr>
        <xdr:cNvPr id="5" name="4 Imagen">
          <a:hlinkClick xmlns:r="http://schemas.openxmlformats.org/officeDocument/2006/relationships" r:id="rId3"/>
        </xdr:cNvPr>
        <xdr:cNvPicPr>
          <a:picLocks noChangeAspect="1"/>
        </xdr:cNvPicPr>
      </xdr:nvPicPr>
      <xdr:blipFill>
        <a:blip xmlns:r="http://schemas.openxmlformats.org/officeDocument/2006/relationships" r:embed="rId4" cstate="print"/>
        <a:stretch>
          <a:fillRect/>
        </a:stretch>
      </xdr:blipFill>
      <xdr:spPr>
        <a:xfrm>
          <a:off x="5019675" y="4924425"/>
          <a:ext cx="847417"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230</xdr:row>
      <xdr:rowOff>152400</xdr:rowOff>
    </xdr:from>
    <xdr:to>
      <xdr:col>5</xdr:col>
      <xdr:colOff>255586</xdr:colOff>
      <xdr:row>232</xdr:row>
      <xdr:rowOff>28576</xdr:rowOff>
    </xdr:to>
    <xdr:sp macro="" textlink="">
      <xdr:nvSpPr>
        <xdr:cNvPr id="3" name="2 Rectángulo redondeado">
          <a:hlinkClick xmlns:r="http://schemas.openxmlformats.org/officeDocument/2006/relationships" r:id="rId2"/>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108</xdr:row>
      <xdr:rowOff>163390</xdr:rowOff>
    </xdr:from>
    <xdr:to>
      <xdr:col>4</xdr:col>
      <xdr:colOff>813713</xdr:colOff>
      <xdr:row>110</xdr:row>
      <xdr:rowOff>81879</xdr:rowOff>
    </xdr:to>
    <xdr:pic>
      <xdr:nvPicPr>
        <xdr:cNvPr id="4" name="3 Imagen">
          <a:hlinkClick xmlns:r="http://schemas.openxmlformats.org/officeDocument/2006/relationships" r:id="rId2"/>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0</xdr:col>
      <xdr:colOff>0</xdr:colOff>
      <xdr:row>104</xdr:row>
      <xdr:rowOff>40298</xdr:rowOff>
    </xdr:from>
    <xdr:to>
      <xdr:col>8</xdr:col>
      <xdr:colOff>523875</xdr:colOff>
      <xdr:row>110</xdr:row>
      <xdr:rowOff>87923</xdr:rowOff>
    </xdr:to>
    <xdr:pic>
      <xdr:nvPicPr>
        <xdr:cNvPr id="5" name="4 Imagen" descr="onda.jpg"/>
        <xdr:cNvPicPr>
          <a:picLocks noChangeAspect="1"/>
        </xdr:cNvPicPr>
      </xdr:nvPicPr>
      <xdr:blipFill>
        <a:blip xmlns:r="http://schemas.openxmlformats.org/officeDocument/2006/relationships" r:embed="rId4" cstate="print"/>
        <a:srcRect/>
        <a:stretch>
          <a:fillRect/>
        </a:stretch>
      </xdr:blipFill>
      <xdr:spPr bwMode="auto">
        <a:xfrm>
          <a:off x="0" y="15251723"/>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19050</xdr:colOff>
      <xdr:row>68</xdr:row>
      <xdr:rowOff>28575</xdr:rowOff>
    </xdr:from>
    <xdr:to>
      <xdr:col>6</xdr:col>
      <xdr:colOff>632732</xdr:colOff>
      <xdr:row>78</xdr:row>
      <xdr:rowOff>72465</xdr:rowOff>
    </xdr:to>
    <xdr:pic>
      <xdr:nvPicPr>
        <xdr:cNvPr id="5" name="4 Imagen" descr="onda.jpg"/>
        <xdr:cNvPicPr>
          <a:picLocks noChangeAspect="1"/>
        </xdr:cNvPicPr>
      </xdr:nvPicPr>
      <xdr:blipFill>
        <a:blip xmlns:r="http://schemas.openxmlformats.org/officeDocument/2006/relationships" r:embed="rId1" cstate="print"/>
        <a:srcRect/>
        <a:stretch>
          <a:fillRect/>
        </a:stretch>
      </xdr:blipFill>
      <xdr:spPr bwMode="auto">
        <a:xfrm>
          <a:off x="19050" y="8782050"/>
          <a:ext cx="7772400"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670832</xdr:colOff>
      <xdr:row>6</xdr:row>
      <xdr:rowOff>608487</xdr:rowOff>
    </xdr:to>
    <xdr:pic>
      <xdr:nvPicPr>
        <xdr:cNvPr id="10" name="9 Imagen" descr="encabezado3.jpg"/>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editAs="oneCell">
    <xdr:from>
      <xdr:col>0</xdr:col>
      <xdr:colOff>200025</xdr:colOff>
      <xdr:row>36</xdr:row>
      <xdr:rowOff>104775</xdr:rowOff>
    </xdr:from>
    <xdr:to>
      <xdr:col>6</xdr:col>
      <xdr:colOff>819824</xdr:colOff>
      <xdr:row>47</xdr:row>
      <xdr:rowOff>30202</xdr:rowOff>
    </xdr:to>
    <xdr:pic>
      <xdr:nvPicPr>
        <xdr:cNvPr id="3" name="Imagen 2"/>
        <xdr:cNvPicPr>
          <a:picLocks noChangeAspect="1"/>
        </xdr:cNvPicPr>
      </xdr:nvPicPr>
      <xdr:blipFill>
        <a:blip xmlns:r="http://schemas.openxmlformats.org/officeDocument/2006/relationships" r:embed="rId3"/>
        <a:stretch>
          <a:fillRect/>
        </a:stretch>
      </xdr:blipFill>
      <xdr:spPr>
        <a:xfrm>
          <a:off x="200025" y="5200650"/>
          <a:ext cx="7773074" cy="11827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9525</xdr:colOff>
      <xdr:row>55</xdr:row>
      <xdr:rowOff>6092</xdr:rowOff>
    </xdr:from>
    <xdr:to>
      <xdr:col>10</xdr:col>
      <xdr:colOff>504264</xdr:colOff>
      <xdr:row>61</xdr:row>
      <xdr:rowOff>49982</xdr:rowOff>
    </xdr:to>
    <xdr:pic>
      <xdr:nvPicPr>
        <xdr:cNvPr id="4506" name="4 Imagen" descr="onda.jpg"/>
        <xdr:cNvPicPr>
          <a:picLocks noChangeAspect="1"/>
        </xdr:cNvPicPr>
      </xdr:nvPicPr>
      <xdr:blipFill>
        <a:blip xmlns:r="http://schemas.openxmlformats.org/officeDocument/2006/relationships" r:embed="rId1" cstate="print"/>
        <a:srcRect/>
        <a:stretch>
          <a:fillRect/>
        </a:stretch>
      </xdr:blipFill>
      <xdr:spPr bwMode="auto">
        <a:xfrm>
          <a:off x="9525" y="8346328"/>
          <a:ext cx="7772400" cy="1186890"/>
        </a:xfrm>
        <a:prstGeom prst="rect">
          <a:avLst/>
        </a:prstGeom>
        <a:noFill/>
        <a:ln w="9525">
          <a:noFill/>
          <a:miter lim="800000"/>
          <a:headEnd/>
          <a:tailEnd/>
        </a:ln>
      </xdr:spPr>
    </xdr:pic>
    <xdr:clientData/>
  </xdr:twoCellAnchor>
  <xdr:twoCellAnchor editAs="absolute">
    <xdr:from>
      <xdr:col>5</xdr:col>
      <xdr:colOff>429008</xdr:colOff>
      <xdr:row>53</xdr:row>
      <xdr:rowOff>80925</xdr:rowOff>
    </xdr:from>
    <xdr:to>
      <xdr:col>6</xdr:col>
      <xdr:colOff>425824</xdr:colOff>
      <xdr:row>54</xdr:row>
      <xdr:rowOff>125248</xdr:rowOff>
    </xdr:to>
    <xdr:sp macro="" textlink="">
      <xdr:nvSpPr>
        <xdr:cNvPr id="3" name="2 Rectángulo redondeado">
          <a:hlinkClick xmlns:r="http://schemas.openxmlformats.org/officeDocument/2006/relationships" r:id="rId2"/>
        </xdr:cNvPr>
        <xdr:cNvSpPr/>
      </xdr:nvSpPr>
      <xdr:spPr>
        <a:xfrm>
          <a:off x="4212502" y="8040161"/>
          <a:ext cx="804932"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578425</xdr:colOff>
      <xdr:row>6</xdr:row>
      <xdr:rowOff>625296</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29550" cy="1408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66</xdr:row>
      <xdr:rowOff>133717</xdr:rowOff>
    </xdr:from>
    <xdr:to>
      <xdr:col>11</xdr:col>
      <xdr:colOff>11723</xdr:colOff>
      <xdr:row>73</xdr:row>
      <xdr:rowOff>368</xdr:rowOff>
    </xdr:to>
    <xdr:pic>
      <xdr:nvPicPr>
        <xdr:cNvPr id="5529" name="4 Imagen" descr="onda.jpg"/>
        <xdr:cNvPicPr>
          <a:picLocks noChangeAspect="1"/>
        </xdr:cNvPicPr>
      </xdr:nvPicPr>
      <xdr:blipFill>
        <a:blip xmlns:r="http://schemas.openxmlformats.org/officeDocument/2006/relationships" r:embed="rId1" cstate="print"/>
        <a:srcRect/>
        <a:stretch>
          <a:fillRect/>
        </a:stretch>
      </xdr:blipFill>
      <xdr:spPr bwMode="auto">
        <a:xfrm>
          <a:off x="0" y="11433298"/>
          <a:ext cx="7782658" cy="1146664"/>
        </a:xfrm>
        <a:prstGeom prst="rect">
          <a:avLst/>
        </a:prstGeom>
        <a:noFill/>
        <a:ln w="9525">
          <a:noFill/>
          <a:miter lim="800000"/>
          <a:headEnd/>
          <a:tailEnd/>
        </a:ln>
      </xdr:spPr>
    </xdr:pic>
    <xdr:clientData/>
  </xdr:twoCellAnchor>
  <xdr:twoCellAnchor editAs="absolute">
    <xdr:from>
      <xdr:col>5</xdr:col>
      <xdr:colOff>432478</xdr:colOff>
      <xdr:row>64</xdr:row>
      <xdr:rowOff>84139</xdr:rowOff>
    </xdr:from>
    <xdr:to>
      <xdr:col>6</xdr:col>
      <xdr:colOff>545613</xdr:colOff>
      <xdr:row>65</xdr:row>
      <xdr:rowOff>109539</xdr:rowOff>
    </xdr:to>
    <xdr:sp macro="" textlink="">
      <xdr:nvSpPr>
        <xdr:cNvPr id="3" name="2 Rectángulo redondeado">
          <a:hlinkClick xmlns:r="http://schemas.openxmlformats.org/officeDocument/2006/relationships" r:id="rId2"/>
        </xdr:cNvPr>
        <xdr:cNvSpPr/>
      </xdr:nvSpPr>
      <xdr:spPr>
        <a:xfrm>
          <a:off x="4191190" y="11017374"/>
          <a:ext cx="809192" cy="20857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11</xdr:col>
      <xdr:colOff>68873</xdr:colOff>
      <xdr:row>6</xdr:row>
      <xdr:rowOff>598962</xdr:rowOff>
    </xdr:to>
    <xdr:pic>
      <xdr:nvPicPr>
        <xdr:cNvPr id="6" name="5 Imagen" descr="encabezado3.jpg"/>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twoCellAnchor editAs="oneCell">
    <xdr:from>
      <xdr:col>0</xdr:col>
      <xdr:colOff>152400</xdr:colOff>
      <xdr:row>37</xdr:row>
      <xdr:rowOff>695325</xdr:rowOff>
    </xdr:from>
    <xdr:to>
      <xdr:col>11</xdr:col>
      <xdr:colOff>162599</xdr:colOff>
      <xdr:row>44</xdr:row>
      <xdr:rowOff>30202</xdr:rowOff>
    </xdr:to>
    <xdr:pic>
      <xdr:nvPicPr>
        <xdr:cNvPr id="2" name="Imagen 1"/>
        <xdr:cNvPicPr>
          <a:picLocks noChangeAspect="1"/>
        </xdr:cNvPicPr>
      </xdr:nvPicPr>
      <xdr:blipFill>
        <a:blip xmlns:r="http://schemas.openxmlformats.org/officeDocument/2006/relationships" r:embed="rId4"/>
        <a:stretch>
          <a:fillRect/>
        </a:stretch>
      </xdr:blipFill>
      <xdr:spPr>
        <a:xfrm>
          <a:off x="152400" y="6000750"/>
          <a:ext cx="7773074" cy="11827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686167</xdr:colOff>
      <xdr:row>6</xdr:row>
      <xdr:rowOff>570387</xdr:rowOff>
    </xdr:to>
    <xdr:pic>
      <xdr:nvPicPr>
        <xdr:cNvPr id="6" name="5 Imagen" descr="encabezado3.jpg"/>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editAs="absolute">
    <xdr:from>
      <xdr:col>0</xdr:col>
      <xdr:colOff>47625</xdr:colOff>
      <xdr:row>56</xdr:row>
      <xdr:rowOff>93663</xdr:rowOff>
    </xdr:from>
    <xdr:to>
      <xdr:col>9</xdr:col>
      <xdr:colOff>690929</xdr:colOff>
      <xdr:row>62</xdr:row>
      <xdr:rowOff>131763</xdr:rowOff>
    </xdr:to>
    <xdr:pic>
      <xdr:nvPicPr>
        <xdr:cNvPr id="7" name="4 Imagen" descr="onda.jpg"/>
        <xdr:cNvPicPr>
          <a:picLocks noChangeAspect="1"/>
        </xdr:cNvPicPr>
      </xdr:nvPicPr>
      <xdr:blipFill>
        <a:blip xmlns:r="http://schemas.openxmlformats.org/officeDocument/2006/relationships" r:embed="rId2" cstate="print"/>
        <a:srcRect/>
        <a:stretch>
          <a:fillRect/>
        </a:stretch>
      </xdr:blipFill>
      <xdr:spPr bwMode="auto">
        <a:xfrm>
          <a:off x="47625" y="8561388"/>
          <a:ext cx="7762875" cy="1133475"/>
        </a:xfrm>
        <a:prstGeom prst="rect">
          <a:avLst/>
        </a:prstGeom>
        <a:noFill/>
        <a:ln w="9525">
          <a:noFill/>
          <a:miter lim="800000"/>
          <a:headEnd/>
          <a:tailEnd/>
        </a:ln>
      </xdr:spPr>
    </xdr:pic>
    <xdr:clientData/>
  </xdr:twoCellAnchor>
  <xdr:twoCellAnchor editAs="absolute">
    <xdr:from>
      <xdr:col>5</xdr:col>
      <xdr:colOff>341666</xdr:colOff>
      <xdr:row>55</xdr:row>
      <xdr:rowOff>24660</xdr:rowOff>
    </xdr:from>
    <xdr:to>
      <xdr:col>6</xdr:col>
      <xdr:colOff>386859</xdr:colOff>
      <xdr:row>56</xdr:row>
      <xdr:rowOff>87312</xdr:rowOff>
    </xdr:to>
    <xdr:sp macro="" textlink="">
      <xdr:nvSpPr>
        <xdr:cNvPr id="5" name="4 Rectángulo redondeado">
          <a:hlinkClick xmlns:r="http://schemas.openxmlformats.org/officeDocument/2006/relationships" r:id="rId3"/>
        </xdr:cNvPr>
        <xdr:cNvSpPr/>
      </xdr:nvSpPr>
      <xdr:spPr>
        <a:xfrm>
          <a:off x="4413970" y="8311410"/>
          <a:ext cx="834303"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twoCellAnchor>
  <xdr:twoCellAnchor editAs="oneCell">
    <xdr:from>
      <xdr:col>1</xdr:col>
      <xdr:colOff>0</xdr:colOff>
      <xdr:row>62</xdr:row>
      <xdr:rowOff>0</xdr:rowOff>
    </xdr:from>
    <xdr:to>
      <xdr:col>1</xdr:col>
      <xdr:colOff>7620</xdr:colOff>
      <xdr:row>62</xdr:row>
      <xdr:rowOff>7620</xdr:rowOff>
    </xdr:to>
    <xdr:pic>
      <xdr:nvPicPr>
        <xdr:cNvPr id="8" name="7 Imagen" descr="http://www.bbvaprovida.cl/SitioWeb/images/block.gif"/>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1940" y="1018794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171450</xdr:colOff>
      <xdr:row>46</xdr:row>
      <xdr:rowOff>120650</xdr:rowOff>
    </xdr:from>
    <xdr:to>
      <xdr:col>8</xdr:col>
      <xdr:colOff>255603</xdr:colOff>
      <xdr:row>52</xdr:row>
      <xdr:rowOff>177800</xdr:rowOff>
    </xdr:to>
    <xdr:pic>
      <xdr:nvPicPr>
        <xdr:cNvPr id="2454" name="4 Imagen" descr="onda.jpg"/>
        <xdr:cNvPicPr>
          <a:picLocks noChangeAspect="1"/>
        </xdr:cNvPicPr>
      </xdr:nvPicPr>
      <xdr:blipFill>
        <a:blip xmlns:r="http://schemas.openxmlformats.org/officeDocument/2006/relationships" r:embed="rId1" cstate="print"/>
        <a:srcRect/>
        <a:stretch>
          <a:fillRect/>
        </a:stretch>
      </xdr:blipFill>
      <xdr:spPr bwMode="auto">
        <a:xfrm>
          <a:off x="171450" y="7978775"/>
          <a:ext cx="7732728" cy="1143000"/>
        </a:xfrm>
        <a:prstGeom prst="rect">
          <a:avLst/>
        </a:prstGeom>
        <a:noFill/>
        <a:ln w="9525">
          <a:noFill/>
          <a:miter lim="800000"/>
          <a:headEnd/>
          <a:tailEnd/>
        </a:ln>
      </xdr:spPr>
    </xdr:pic>
    <xdr:clientData/>
  </xdr:twoCellAnchor>
  <xdr:twoCellAnchor editAs="absolute">
    <xdr:from>
      <xdr:col>4</xdr:col>
      <xdr:colOff>182616</xdr:colOff>
      <xdr:row>57</xdr:row>
      <xdr:rowOff>20637</xdr:rowOff>
    </xdr:from>
    <xdr:to>
      <xdr:col>5</xdr:col>
      <xdr:colOff>195830</xdr:colOff>
      <xdr:row>58</xdr:row>
      <xdr:rowOff>68262</xdr:rowOff>
    </xdr:to>
    <xdr:sp macro="" textlink="">
      <xdr:nvSpPr>
        <xdr:cNvPr id="2" name="1 Rectángulo redondeado">
          <a:hlinkClick xmlns:r="http://schemas.openxmlformats.org/officeDocument/2006/relationships" r:id="rId2"/>
        </xdr:cNvPr>
        <xdr:cNvSpPr/>
      </xdr:nvSpPr>
      <xdr:spPr>
        <a:xfrm>
          <a:off x="4637087" y="9145587"/>
          <a:ext cx="850899"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8</xdr:col>
      <xdr:colOff>138128</xdr:colOff>
      <xdr:row>6</xdr:row>
      <xdr:rowOff>595787</xdr:rowOff>
    </xdr:to>
    <xdr:pic>
      <xdr:nvPicPr>
        <xdr:cNvPr id="5" name="4 Imagen" descr="encabezado3.jpg"/>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twoCellAnchor editAs="oneCell">
    <xdr:from>
      <xdr:col>3</xdr:col>
      <xdr:colOff>409575</xdr:colOff>
      <xdr:row>57</xdr:row>
      <xdr:rowOff>9525</xdr:rowOff>
    </xdr:from>
    <xdr:to>
      <xdr:col>5</xdr:col>
      <xdr:colOff>438150</xdr:colOff>
      <xdr:row>59</xdr:row>
      <xdr:rowOff>66675</xdr:rowOff>
    </xdr:to>
    <xdr:pic>
      <xdr:nvPicPr>
        <xdr:cNvPr id="3" name="Imagen 2"/>
        <xdr:cNvPicPr>
          <a:picLocks noChangeAspect="1"/>
        </xdr:cNvPicPr>
      </xdr:nvPicPr>
      <xdr:blipFill>
        <a:blip xmlns:r="http://schemas.openxmlformats.org/officeDocument/2006/relationships" r:embed="rId4"/>
        <a:stretch>
          <a:fillRect/>
        </a:stretch>
      </xdr:blipFill>
      <xdr:spPr>
        <a:xfrm>
          <a:off x="4038600" y="9134475"/>
          <a:ext cx="1638300" cy="419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Estad&#237;sticas%20operaci&#243;n%20casinos\Industria%20Casinos\03%20CUADRO%20RESUMEN%202016%20(m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aracterización"/>
      <sheetName val="8. Industria"/>
      <sheetName val="7. Máquinas Azar"/>
      <sheetName val="3. Por Mes"/>
      <sheetName val="6. Agregado"/>
      <sheetName val="5. Total Jugado"/>
      <sheetName val="4. Detalle 2015"/>
      <sheetName val="Tablas Resumen"/>
      <sheetName val="1. Días Operación"/>
      <sheetName val="2. Posiciones de Juego"/>
      <sheetName val="R.Financieros"/>
      <sheetName val="Gráficos Visi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zoomScale="115" zoomScaleNormal="115" zoomScaleSheetLayoutView="100" workbookViewId="0">
      <selection activeCell="C16" sqref="C16"/>
    </sheetView>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32"/>
    </row>
    <row r="9" spans="1:5" ht="20.25">
      <c r="D9" s="11"/>
    </row>
    <row r="10" spans="1:5" ht="20.25">
      <c r="D10" s="18"/>
    </row>
    <row r="12" spans="1:5" ht="15">
      <c r="D12" s="15"/>
    </row>
    <row r="13" spans="1:5">
      <c r="D13" s="13"/>
    </row>
    <row r="14" spans="1:5" ht="17.25" customHeight="1" thickBot="1">
      <c r="D14" s="14"/>
    </row>
    <row r="15" spans="1:5" ht="26.25" customHeight="1" thickTop="1" thickBot="1">
      <c r="C15" s="31" t="s">
        <v>73</v>
      </c>
      <c r="D15" s="20"/>
      <c r="E15" s="31" t="s">
        <v>36</v>
      </c>
    </row>
    <row r="16" spans="1:5" ht="26.25" customHeight="1" thickTop="1" thickBot="1">
      <c r="C16" s="31" t="s">
        <v>69</v>
      </c>
      <c r="D16" s="20"/>
      <c r="E16" s="31" t="s">
        <v>79</v>
      </c>
    </row>
    <row r="17" spans="2:5" ht="26.25" customHeight="1" thickTop="1" thickBot="1">
      <c r="C17" s="31" t="s">
        <v>74</v>
      </c>
      <c r="D17" s="20"/>
      <c r="E17" s="31" t="s">
        <v>157</v>
      </c>
    </row>
    <row r="18" spans="2:5" ht="26.25" customHeight="1" thickTop="1" thickBot="1">
      <c r="C18" s="31" t="s">
        <v>35</v>
      </c>
      <c r="D18" s="20"/>
      <c r="E18" s="32" t="s">
        <v>37</v>
      </c>
    </row>
    <row r="19" spans="2:5" ht="26.25" customHeight="1" thickTop="1">
      <c r="C19" s="12"/>
      <c r="D19" s="20"/>
    </row>
    <row r="20" spans="2:5" ht="26.25" customHeight="1">
      <c r="B20" s="19"/>
      <c r="D20" s="20"/>
    </row>
    <row r="21" spans="2:5" ht="26.25" customHeight="1">
      <c r="B21" s="19"/>
      <c r="D21" s="20"/>
    </row>
    <row r="22" spans="2:5" ht="26.25" customHeight="1">
      <c r="D22" s="20"/>
    </row>
    <row r="23" spans="2:5" ht="26.25" customHeight="1">
      <c r="D23" s="20"/>
      <c r="E23" s="20"/>
    </row>
    <row r="24" spans="2:5" ht="26.25" customHeight="1">
      <c r="D24" s="20"/>
    </row>
    <row r="25" spans="2:5" ht="26.25" customHeight="1">
      <c r="D25" s="20"/>
    </row>
    <row r="26" spans="2:5" ht="26.25" customHeight="1">
      <c r="D26" s="20"/>
    </row>
    <row r="27" spans="2:5" ht="26.25" customHeight="1">
      <c r="D27" s="20"/>
    </row>
  </sheetData>
  <hyperlinks>
    <hyperlink ref="C18" location="'Ingresos Brutos del Juego'!A1" display="Ingresos Brutos del Juego o Win "/>
    <hyperlink ref="E15" location="'Resumen Industria'!A1" display="   Resumen de Resultados de la Industria de Casinos de Juego"/>
    <hyperlink ref="C15" location="'Oferta de Juegos'!A1" display="   Oferta de Juegos por Categoría de Juego"/>
    <hyperlink ref="C16" location="'Posiciones de Juego'!A1" display="   Posiciones de Juego por Categoría de Juego"/>
    <hyperlink ref="C17" location="'Posiciones de Juego'!A1" display="   Win Diario por Posición y Categoría de Juego"/>
    <hyperlink ref="E16" location="'Resumen Industria'!A1" display="   Resumen de Resultados de la Industria de Casinos de Juego"/>
    <hyperlink ref="E18" location="Glosario!A1" display="   Glosario"/>
    <hyperlink ref="E17" location="Visitas!A1" display="   Número de visitas"/>
  </hyperlinks>
  <printOptions horizontalCentered="1"/>
  <pageMargins left="0.19685039370078741" right="0.39370078740157483" top="0.39370078740157483" bottom="0.78740157480314965" header="0.31496062992125984" footer="0.31496062992125984"/>
  <pageSetup scale="72"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Normal="100" workbookViewId="0">
      <selection activeCell="K8" sqref="K8"/>
    </sheetView>
  </sheetViews>
  <sheetFormatPr baseColWidth="10" defaultColWidth="11.42578125" defaultRowHeight="11.25"/>
  <cols>
    <col min="1" max="1" width="4.140625" style="58" customWidth="1"/>
    <col min="2" max="2" width="34.85546875" style="45" customWidth="1"/>
    <col min="3" max="3" width="2.42578125" style="45" customWidth="1"/>
    <col min="4" max="4" width="89.85546875" style="45" customWidth="1"/>
    <col min="5" max="5" width="7.140625" style="45" customWidth="1"/>
    <col min="6" max="6" width="26.140625" style="45" customWidth="1"/>
    <col min="7" max="16384" width="11.42578125" style="45"/>
  </cols>
  <sheetData>
    <row r="1" spans="1:5" ht="10.5" customHeight="1">
      <c r="A1" s="57"/>
    </row>
    <row r="2" spans="1:5" ht="10.5" customHeight="1"/>
    <row r="3" spans="1:5" ht="10.5" customHeight="1"/>
    <row r="4" spans="1:5" ht="10.5" customHeight="1"/>
    <row r="5" spans="1:5" ht="10.5" customHeight="1">
      <c r="D5" s="63"/>
    </row>
    <row r="6" spans="1:5" ht="10.5" customHeight="1">
      <c r="D6" s="63"/>
      <c r="E6" s="63"/>
    </row>
    <row r="7" spans="1:5" ht="49.5" customHeight="1">
      <c r="D7" s="63"/>
      <c r="E7" s="63"/>
    </row>
    <row r="8" spans="1:5" ht="22.5" customHeight="1">
      <c r="A8" s="55"/>
      <c r="B8" s="323" t="s">
        <v>31</v>
      </c>
      <c r="C8" s="323"/>
      <c r="D8" s="324"/>
    </row>
    <row r="9" spans="1:5" ht="42" customHeight="1">
      <c r="A9" s="55"/>
      <c r="B9" s="64" t="s">
        <v>38</v>
      </c>
      <c r="C9" s="65"/>
      <c r="D9" s="66" t="s">
        <v>11</v>
      </c>
    </row>
    <row r="10" spans="1:5" ht="52.5" customHeight="1">
      <c r="A10" s="55"/>
      <c r="B10" s="64" t="s">
        <v>75</v>
      </c>
      <c r="C10" s="65"/>
      <c r="D10" s="66" t="s">
        <v>87</v>
      </c>
    </row>
    <row r="11" spans="1:5" ht="39.75" customHeight="1">
      <c r="A11" s="55"/>
      <c r="B11" s="64" t="s">
        <v>76</v>
      </c>
      <c r="C11" s="65"/>
      <c r="D11" s="66" t="s">
        <v>77</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0"/>
  <sheetViews>
    <sheetView topLeftCell="A7" zoomScaleNormal="100" workbookViewId="0">
      <selection activeCell="M38" sqref="M38"/>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45" customFormat="1" ht="22.5" customHeight="1">
      <c r="B8" s="287" t="s">
        <v>123</v>
      </c>
      <c r="C8" s="288"/>
      <c r="D8" s="288"/>
      <c r="E8" s="288"/>
      <c r="F8" s="288"/>
      <c r="G8" s="288"/>
      <c r="H8" s="289"/>
      <c r="I8" s="94"/>
      <c r="J8" s="51"/>
    </row>
    <row r="9" spans="2:10" s="45" customFormat="1" ht="15" customHeight="1">
      <c r="B9" s="290" t="s">
        <v>6</v>
      </c>
      <c r="C9" s="291" t="s">
        <v>50</v>
      </c>
      <c r="D9" s="292" t="s">
        <v>51</v>
      </c>
      <c r="E9" s="293"/>
      <c r="F9" s="294"/>
      <c r="G9" s="295" t="s">
        <v>52</v>
      </c>
      <c r="H9" s="296" t="s">
        <v>53</v>
      </c>
      <c r="I9" s="94"/>
      <c r="J9" s="51"/>
    </row>
    <row r="10" spans="2:10" s="45" customFormat="1" ht="24" customHeight="1">
      <c r="B10" s="290"/>
      <c r="C10" s="291"/>
      <c r="D10" s="96" t="s">
        <v>44</v>
      </c>
      <c r="E10" s="98" t="s">
        <v>45</v>
      </c>
      <c r="F10" s="97" t="s">
        <v>46</v>
      </c>
      <c r="G10" s="295"/>
      <c r="H10" s="296"/>
      <c r="I10" s="94"/>
    </row>
    <row r="11" spans="2:10" s="45" customFormat="1" ht="15">
      <c r="B11" s="287" t="s">
        <v>156</v>
      </c>
      <c r="C11" s="288"/>
      <c r="D11" s="288"/>
      <c r="E11" s="288"/>
      <c r="F11" s="288"/>
      <c r="G11" s="288"/>
      <c r="H11" s="289"/>
      <c r="I11" s="94"/>
    </row>
    <row r="12" spans="2:10" s="45" customFormat="1" ht="9" customHeight="1">
      <c r="B12" s="118" t="s">
        <v>119</v>
      </c>
      <c r="C12" s="37" t="s">
        <v>54</v>
      </c>
      <c r="D12" s="99">
        <v>6</v>
      </c>
      <c r="E12" s="99">
        <v>14</v>
      </c>
      <c r="F12" s="99">
        <v>1</v>
      </c>
      <c r="G12" s="99">
        <v>468</v>
      </c>
      <c r="H12" s="162">
        <v>100</v>
      </c>
      <c r="I12" s="94"/>
    </row>
    <row r="13" spans="2:10" s="45" customFormat="1" ht="9" customHeight="1">
      <c r="B13" s="88" t="s">
        <v>1</v>
      </c>
      <c r="C13" s="77" t="s">
        <v>55</v>
      </c>
      <c r="D13" s="100">
        <v>10</v>
      </c>
      <c r="E13" s="100">
        <v>28</v>
      </c>
      <c r="F13" s="100">
        <v>2</v>
      </c>
      <c r="G13" s="100">
        <v>844</v>
      </c>
      <c r="H13" s="163">
        <v>124</v>
      </c>
      <c r="I13" s="94"/>
    </row>
    <row r="14" spans="2:10" s="45" customFormat="1" ht="9" customHeight="1">
      <c r="B14" s="119" t="s">
        <v>42</v>
      </c>
      <c r="C14" s="37" t="s">
        <v>56</v>
      </c>
      <c r="D14" s="99">
        <v>6</v>
      </c>
      <c r="E14" s="99">
        <v>18</v>
      </c>
      <c r="F14" s="99">
        <v>1</v>
      </c>
      <c r="G14" s="99">
        <v>405</v>
      </c>
      <c r="H14" s="162">
        <v>179</v>
      </c>
      <c r="I14" s="94"/>
    </row>
    <row r="15" spans="2:10" s="45" customFormat="1" ht="9" customHeight="1">
      <c r="B15" s="88" t="s">
        <v>18</v>
      </c>
      <c r="C15" s="77" t="s">
        <v>57</v>
      </c>
      <c r="D15" s="100">
        <v>7</v>
      </c>
      <c r="E15" s="100">
        <v>9</v>
      </c>
      <c r="F15" s="100">
        <v>1</v>
      </c>
      <c r="G15" s="100">
        <v>357</v>
      </c>
      <c r="H15" s="163">
        <v>148</v>
      </c>
      <c r="I15" s="94"/>
      <c r="J15" s="46"/>
    </row>
    <row r="16" spans="2:10" s="45" customFormat="1" ht="9" customHeight="1">
      <c r="B16" s="118" t="s">
        <v>68</v>
      </c>
      <c r="C16" s="37" t="s">
        <v>58</v>
      </c>
      <c r="D16" s="99">
        <v>14</v>
      </c>
      <c r="E16" s="99">
        <v>42</v>
      </c>
      <c r="F16" s="99">
        <v>1</v>
      </c>
      <c r="G16" s="99">
        <v>1441</v>
      </c>
      <c r="H16" s="162">
        <v>100</v>
      </c>
      <c r="I16" s="94"/>
      <c r="J16" s="46"/>
    </row>
    <row r="17" spans="2:10" s="45" customFormat="1" ht="9" customHeight="1">
      <c r="B17" s="88" t="s">
        <v>120</v>
      </c>
      <c r="C17" s="77" t="s">
        <v>59</v>
      </c>
      <c r="D17" s="100">
        <v>28</v>
      </c>
      <c r="E17" s="100">
        <v>51</v>
      </c>
      <c r="F17" s="100">
        <v>1</v>
      </c>
      <c r="G17" s="100">
        <v>2136</v>
      </c>
      <c r="H17" s="163">
        <v>300</v>
      </c>
      <c r="I17" s="94"/>
      <c r="J17" s="46"/>
    </row>
    <row r="18" spans="2:10" s="45" customFormat="1" ht="9" customHeight="1">
      <c r="B18" s="118" t="s">
        <v>2</v>
      </c>
      <c r="C18" s="37" t="s">
        <v>60</v>
      </c>
      <c r="D18" s="99">
        <v>5</v>
      </c>
      <c r="E18" s="99">
        <v>12</v>
      </c>
      <c r="F18" s="99">
        <v>2</v>
      </c>
      <c r="G18" s="99">
        <v>240</v>
      </c>
      <c r="H18" s="162">
        <v>30</v>
      </c>
      <c r="I18" s="94"/>
    </row>
    <row r="19" spans="2:10" s="45" customFormat="1" ht="9" customHeight="1">
      <c r="B19" s="88" t="s">
        <v>3</v>
      </c>
      <c r="C19" s="77" t="s">
        <v>61</v>
      </c>
      <c r="D19" s="100">
        <v>4</v>
      </c>
      <c r="E19" s="100">
        <v>11</v>
      </c>
      <c r="F19" s="100">
        <v>1</v>
      </c>
      <c r="G19" s="100">
        <v>472</v>
      </c>
      <c r="H19" s="163">
        <v>68</v>
      </c>
      <c r="I19" s="94"/>
    </row>
    <row r="20" spans="2:10" s="45" customFormat="1" ht="9" customHeight="1">
      <c r="B20" s="144" t="s">
        <v>121</v>
      </c>
      <c r="C20" s="135" t="s">
        <v>62</v>
      </c>
      <c r="D20" s="138">
        <v>11</v>
      </c>
      <c r="E20" s="138">
        <v>38</v>
      </c>
      <c r="F20" s="138">
        <v>1</v>
      </c>
      <c r="G20" s="138">
        <v>1395</v>
      </c>
      <c r="H20" s="169">
        <v>168</v>
      </c>
      <c r="I20" s="94"/>
    </row>
    <row r="21" spans="2:10" s="45" customFormat="1" ht="9" customHeight="1">
      <c r="B21" s="142" t="s">
        <v>7</v>
      </c>
      <c r="C21" s="39" t="s">
        <v>63</v>
      </c>
      <c r="D21" s="139">
        <v>4</v>
      </c>
      <c r="E21" s="139">
        <v>5</v>
      </c>
      <c r="F21" s="139">
        <v>1</v>
      </c>
      <c r="G21" s="139">
        <v>208</v>
      </c>
      <c r="H21" s="164">
        <v>40</v>
      </c>
      <c r="I21" s="94"/>
    </row>
    <row r="22" spans="2:10" s="45" customFormat="1" ht="9" customHeight="1">
      <c r="B22" s="144" t="s">
        <v>8</v>
      </c>
      <c r="C22" s="135" t="s">
        <v>64</v>
      </c>
      <c r="D22" s="138">
        <v>7</v>
      </c>
      <c r="E22" s="138">
        <v>26</v>
      </c>
      <c r="F22" s="138">
        <v>3</v>
      </c>
      <c r="G22" s="138">
        <v>698</v>
      </c>
      <c r="H22" s="169">
        <v>176</v>
      </c>
      <c r="I22" s="94"/>
    </row>
    <row r="23" spans="2:10" s="45" customFormat="1" ht="9" customHeight="1">
      <c r="B23" s="142" t="s">
        <v>9</v>
      </c>
      <c r="C23" s="39" t="s">
        <v>65</v>
      </c>
      <c r="D23" s="139">
        <v>5</v>
      </c>
      <c r="E23" s="139">
        <v>15</v>
      </c>
      <c r="F23" s="139">
        <v>2</v>
      </c>
      <c r="G23" s="139">
        <v>405</v>
      </c>
      <c r="H23" s="164">
        <v>100</v>
      </c>
      <c r="I23" s="94"/>
    </row>
    <row r="24" spans="2:10" s="45" customFormat="1" ht="9" customHeight="1">
      <c r="B24" s="144" t="s">
        <v>122</v>
      </c>
      <c r="C24" s="135" t="s">
        <v>66</v>
      </c>
      <c r="D24" s="138">
        <v>6</v>
      </c>
      <c r="E24" s="138">
        <v>14</v>
      </c>
      <c r="F24" s="138">
        <v>1</v>
      </c>
      <c r="G24" s="138">
        <v>333</v>
      </c>
      <c r="H24" s="169">
        <v>60</v>
      </c>
      <c r="I24" s="94"/>
    </row>
    <row r="25" spans="2:10" s="45" customFormat="1" ht="9" customHeight="1">
      <c r="B25" s="181" t="s">
        <v>82</v>
      </c>
      <c r="C25" s="39" t="s">
        <v>83</v>
      </c>
      <c r="D25" s="139">
        <v>5</v>
      </c>
      <c r="E25" s="139">
        <v>11</v>
      </c>
      <c r="F25" s="139">
        <v>1</v>
      </c>
      <c r="G25" s="139">
        <v>230</v>
      </c>
      <c r="H25" s="164">
        <v>72</v>
      </c>
      <c r="I25" s="94"/>
    </row>
    <row r="26" spans="2:10" s="45" customFormat="1" ht="9" customHeight="1">
      <c r="B26" s="144" t="s">
        <v>80</v>
      </c>
      <c r="C26" s="135" t="s">
        <v>81</v>
      </c>
      <c r="D26" s="138">
        <v>4</v>
      </c>
      <c r="E26" s="138">
        <v>6</v>
      </c>
      <c r="F26" s="138">
        <v>1</v>
      </c>
      <c r="G26" s="138">
        <v>168</v>
      </c>
      <c r="H26" s="169">
        <v>38</v>
      </c>
      <c r="I26" s="94"/>
    </row>
    <row r="27" spans="2:10" s="45" customFormat="1" ht="9" customHeight="1">
      <c r="B27" s="181" t="s">
        <v>10</v>
      </c>
      <c r="C27" s="39" t="s">
        <v>67</v>
      </c>
      <c r="D27" s="139">
        <v>5</v>
      </c>
      <c r="E27" s="139">
        <v>13</v>
      </c>
      <c r="F27" s="139">
        <v>2</v>
      </c>
      <c r="G27" s="139">
        <v>488</v>
      </c>
      <c r="H27" s="164">
        <v>100</v>
      </c>
      <c r="I27" s="94"/>
    </row>
    <row r="28" spans="2:10" s="45" customFormat="1" ht="9" customHeight="1">
      <c r="B28" s="211" t="s">
        <v>153</v>
      </c>
      <c r="C28" s="205"/>
      <c r="D28" s="206">
        <v>127</v>
      </c>
      <c r="E28" s="206">
        <v>313</v>
      </c>
      <c r="F28" s="206">
        <v>22</v>
      </c>
      <c r="G28" s="206">
        <v>10288</v>
      </c>
      <c r="H28" s="212">
        <v>1803</v>
      </c>
      <c r="I28" s="94"/>
    </row>
    <row r="29" spans="2:10" s="45" customFormat="1" ht="15">
      <c r="B29" s="287" t="s">
        <v>145</v>
      </c>
      <c r="C29" s="288"/>
      <c r="D29" s="288"/>
      <c r="E29" s="288"/>
      <c r="F29" s="288"/>
      <c r="G29" s="288"/>
      <c r="H29" s="289"/>
      <c r="I29" s="58"/>
    </row>
    <row r="30" spans="2:10">
      <c r="B30" s="88" t="s">
        <v>130</v>
      </c>
      <c r="C30" s="77" t="s">
        <v>131</v>
      </c>
      <c r="D30" s="100">
        <v>3</v>
      </c>
      <c r="E30" s="100">
        <v>5</v>
      </c>
      <c r="F30" s="100">
        <v>1</v>
      </c>
      <c r="G30" s="100">
        <v>364</v>
      </c>
      <c r="H30" s="163">
        <v>0</v>
      </c>
      <c r="J30" s="50"/>
    </row>
    <row r="31" spans="2:10">
      <c r="B31" s="119" t="s">
        <v>132</v>
      </c>
      <c r="C31" s="37" t="s">
        <v>133</v>
      </c>
      <c r="D31" s="99">
        <v>6</v>
      </c>
      <c r="E31" s="99">
        <v>22</v>
      </c>
      <c r="F31" s="99">
        <v>1</v>
      </c>
      <c r="G31" s="99">
        <v>693</v>
      </c>
      <c r="H31" s="162">
        <v>0</v>
      </c>
    </row>
    <row r="32" spans="2:10">
      <c r="B32" s="88" t="s">
        <v>134</v>
      </c>
      <c r="C32" s="77" t="s">
        <v>135</v>
      </c>
      <c r="D32" s="100">
        <v>7</v>
      </c>
      <c r="E32" s="100">
        <v>32</v>
      </c>
      <c r="F32" s="100">
        <v>2</v>
      </c>
      <c r="G32" s="100">
        <v>909</v>
      </c>
      <c r="H32" s="163">
        <v>70</v>
      </c>
    </row>
    <row r="33" spans="2:8">
      <c r="B33" s="118" t="s">
        <v>136</v>
      </c>
      <c r="C33" s="37" t="s">
        <v>137</v>
      </c>
      <c r="D33" s="99">
        <v>15</v>
      </c>
      <c r="E33" s="99">
        <v>49</v>
      </c>
      <c r="F33" s="99">
        <v>3</v>
      </c>
      <c r="G33" s="99">
        <v>1500</v>
      </c>
      <c r="H33" s="162">
        <v>148</v>
      </c>
    </row>
    <row r="34" spans="2:8">
      <c r="B34" s="88" t="s">
        <v>138</v>
      </c>
      <c r="C34" s="77" t="s">
        <v>139</v>
      </c>
      <c r="D34" s="100">
        <v>5</v>
      </c>
      <c r="E34" s="100">
        <v>46</v>
      </c>
      <c r="F34" s="100">
        <v>0</v>
      </c>
      <c r="G34" s="100">
        <v>527</v>
      </c>
      <c r="H34" s="163">
        <v>0</v>
      </c>
    </row>
    <row r="35" spans="2:8">
      <c r="B35" s="118" t="s">
        <v>140</v>
      </c>
      <c r="C35" s="37" t="s">
        <v>141</v>
      </c>
      <c r="D35" s="99">
        <v>10</v>
      </c>
      <c r="E35" s="99">
        <v>27</v>
      </c>
      <c r="F35" s="99">
        <v>2</v>
      </c>
      <c r="G35" s="99">
        <v>470</v>
      </c>
      <c r="H35" s="162">
        <v>0</v>
      </c>
    </row>
    <row r="36" spans="2:8">
      <c r="B36" s="88" t="s">
        <v>142</v>
      </c>
      <c r="C36" s="77" t="s">
        <v>143</v>
      </c>
      <c r="D36" s="100">
        <v>2</v>
      </c>
      <c r="E36" s="100">
        <v>5</v>
      </c>
      <c r="F36" s="100">
        <v>0</v>
      </c>
      <c r="G36" s="100">
        <v>115</v>
      </c>
      <c r="H36" s="163">
        <v>0</v>
      </c>
    </row>
    <row r="37" spans="2:8">
      <c r="B37" s="207" t="s">
        <v>153</v>
      </c>
      <c r="C37" s="208"/>
      <c r="D37" s="209">
        <v>48</v>
      </c>
      <c r="E37" s="209">
        <v>186</v>
      </c>
      <c r="F37" s="209">
        <v>9</v>
      </c>
      <c r="G37" s="209">
        <v>4578</v>
      </c>
      <c r="H37" s="210">
        <v>218</v>
      </c>
    </row>
    <row r="38" spans="2:8">
      <c r="B38" s="280" t="s">
        <v>144</v>
      </c>
      <c r="C38" s="281"/>
      <c r="D38" s="282">
        <f>D37+D28</f>
        <v>175</v>
      </c>
      <c r="E38" s="282">
        <f t="shared" ref="E38:H38" si="0">E37+E28</f>
        <v>499</v>
      </c>
      <c r="F38" s="282">
        <f t="shared" si="0"/>
        <v>31</v>
      </c>
      <c r="G38" s="282">
        <f t="shared" si="0"/>
        <v>14866</v>
      </c>
      <c r="H38" s="282">
        <f t="shared" si="0"/>
        <v>2021</v>
      </c>
    </row>
    <row r="40" spans="2:8">
      <c r="B40" s="161"/>
    </row>
  </sheetData>
  <mergeCells count="8">
    <mergeCell ref="B29:H29"/>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1"/>
  <sheetViews>
    <sheetView zoomScaleNormal="100" zoomScaleSheetLayoutView="100" workbookViewId="0">
      <selection activeCell="B27" sqref="B27:S27"/>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3" width="8.28515625" style="16" customWidth="1"/>
    <col min="14" max="14" width="9.85546875" style="16" bestFit="1" customWidth="1"/>
    <col min="15" max="15" width="13.85546875" style="16" bestFit="1" customWidth="1"/>
    <col min="16" max="16" width="7" style="16" bestFit="1" customWidth="1"/>
    <col min="17" max="17" width="7.85546875" style="16" customWidth="1"/>
    <col min="18" max="18" width="5.85546875" style="16" customWidth="1"/>
    <col min="19" max="19" width="4.7109375" style="16" bestFit="1" customWidth="1"/>
    <col min="20" max="20" width="7.7109375" style="16" customWidth="1"/>
    <col min="21" max="21" width="1" style="16" customWidth="1"/>
    <col min="22" max="22" width="12.5703125" style="16" bestFit="1" customWidth="1"/>
    <col min="23" max="16384" width="11.42578125" style="16"/>
  </cols>
  <sheetData>
    <row r="1" spans="2:21" ht="10.5" customHeight="1"/>
    <row r="2" spans="2:21" ht="10.5" customHeight="1"/>
    <row r="3" spans="2:21" ht="10.5" customHeight="1"/>
    <row r="4" spans="2:21" ht="10.5" customHeight="1"/>
    <row r="5" spans="2:21" ht="10.5" customHeight="1"/>
    <row r="6" spans="2:21" ht="12.75" customHeight="1"/>
    <row r="7" spans="2:21" ht="49.5" customHeight="1">
      <c r="T7" s="148"/>
    </row>
    <row r="8" spans="2:21" ht="22.5" customHeight="1">
      <c r="B8" s="297" t="s">
        <v>125</v>
      </c>
      <c r="C8" s="297"/>
      <c r="D8" s="297"/>
      <c r="E8" s="297"/>
      <c r="F8" s="297"/>
      <c r="G8" s="297"/>
      <c r="H8" s="297"/>
      <c r="I8" s="297"/>
      <c r="J8" s="297"/>
      <c r="K8" s="297"/>
      <c r="L8" s="297"/>
      <c r="M8" s="297"/>
      <c r="N8" s="297"/>
      <c r="O8" s="297"/>
      <c r="P8" s="297"/>
      <c r="Q8" s="297"/>
      <c r="R8" s="297"/>
      <c r="S8" s="297"/>
      <c r="T8" s="108"/>
      <c r="U8" s="148"/>
    </row>
    <row r="9" spans="2:21" s="150" customFormat="1" ht="11.25" customHeight="1">
      <c r="B9" s="290" t="s">
        <v>12</v>
      </c>
      <c r="C9" s="149" t="s">
        <v>88</v>
      </c>
      <c r="D9" s="149" t="s">
        <v>89</v>
      </c>
      <c r="E9" s="149" t="s">
        <v>90</v>
      </c>
      <c r="F9" s="149" t="s">
        <v>91</v>
      </c>
      <c r="G9" s="149" t="s">
        <v>92</v>
      </c>
      <c r="H9" s="149" t="s">
        <v>93</v>
      </c>
      <c r="I9" s="149" t="s">
        <v>94</v>
      </c>
      <c r="J9" s="149" t="s">
        <v>116</v>
      </c>
      <c r="K9" s="149" t="s">
        <v>95</v>
      </c>
      <c r="L9" s="149" t="s">
        <v>96</v>
      </c>
      <c r="M9" s="149" t="s">
        <v>97</v>
      </c>
      <c r="N9" s="149" t="s">
        <v>98</v>
      </c>
      <c r="O9" s="149" t="s">
        <v>99</v>
      </c>
      <c r="P9" s="149" t="s">
        <v>100</v>
      </c>
      <c r="Q9" s="149" t="s">
        <v>101</v>
      </c>
      <c r="R9" s="290" t="s">
        <v>102</v>
      </c>
      <c r="S9" s="298"/>
    </row>
    <row r="10" spans="2:21" ht="11.25" customHeight="1">
      <c r="B10" s="290"/>
      <c r="C10" s="42" t="s">
        <v>103</v>
      </c>
      <c r="D10" s="42" t="s">
        <v>104</v>
      </c>
      <c r="E10" s="42" t="s">
        <v>105</v>
      </c>
      <c r="F10" s="42" t="s">
        <v>106</v>
      </c>
      <c r="G10" s="42" t="s">
        <v>107</v>
      </c>
      <c r="H10" s="42" t="s">
        <v>108</v>
      </c>
      <c r="I10" s="42" t="s">
        <v>108</v>
      </c>
      <c r="J10" s="42" t="s">
        <v>117</v>
      </c>
      <c r="K10" s="42" t="s">
        <v>107</v>
      </c>
      <c r="L10" s="42" t="s">
        <v>109</v>
      </c>
      <c r="M10" s="42" t="s">
        <v>110</v>
      </c>
      <c r="N10" s="42" t="s">
        <v>111</v>
      </c>
      <c r="O10" s="42" t="s">
        <v>107</v>
      </c>
      <c r="P10" s="42" t="s">
        <v>112</v>
      </c>
      <c r="Q10" s="42" t="s">
        <v>107</v>
      </c>
      <c r="R10" s="290"/>
      <c r="S10" s="298"/>
    </row>
    <row r="11" spans="2:21" ht="9" customHeight="1">
      <c r="B11" s="118" t="s">
        <v>119</v>
      </c>
      <c r="C11" s="37">
        <v>0</v>
      </c>
      <c r="D11" s="37">
        <v>16</v>
      </c>
      <c r="E11" s="37">
        <v>0</v>
      </c>
      <c r="F11" s="37">
        <v>96</v>
      </c>
      <c r="G11" s="37">
        <v>110</v>
      </c>
      <c r="H11" s="37">
        <v>0</v>
      </c>
      <c r="I11" s="37">
        <v>0</v>
      </c>
      <c r="J11" s="37">
        <v>2</v>
      </c>
      <c r="K11" s="37">
        <v>84</v>
      </c>
      <c r="L11" s="37">
        <v>66</v>
      </c>
      <c r="M11" s="37">
        <v>0</v>
      </c>
      <c r="N11" s="37">
        <v>24</v>
      </c>
      <c r="O11" s="37">
        <v>0</v>
      </c>
      <c r="P11" s="37">
        <v>0</v>
      </c>
      <c r="Q11" s="37">
        <v>70</v>
      </c>
      <c r="R11" s="62">
        <v>468</v>
      </c>
      <c r="S11" s="154">
        <v>4.5489891135303266E-2</v>
      </c>
    </row>
    <row r="12" spans="2:21" ht="9" customHeight="1">
      <c r="B12" s="88" t="s">
        <v>1</v>
      </c>
      <c r="C12" s="77">
        <v>0</v>
      </c>
      <c r="D12" s="77">
        <v>62</v>
      </c>
      <c r="E12" s="77">
        <v>0</v>
      </c>
      <c r="F12" s="77">
        <v>190</v>
      </c>
      <c r="G12" s="77">
        <v>154</v>
      </c>
      <c r="H12" s="77">
        <v>10</v>
      </c>
      <c r="I12" s="77">
        <v>0</v>
      </c>
      <c r="J12" s="77">
        <v>2</v>
      </c>
      <c r="K12" s="77">
        <v>152</v>
      </c>
      <c r="L12" s="77">
        <v>62</v>
      </c>
      <c r="M12" s="77">
        <v>0</v>
      </c>
      <c r="N12" s="77">
        <v>8</v>
      </c>
      <c r="O12" s="77">
        <v>4</v>
      </c>
      <c r="P12" s="77">
        <v>0</v>
      </c>
      <c r="Q12" s="77">
        <v>200</v>
      </c>
      <c r="R12" s="77">
        <v>844</v>
      </c>
      <c r="S12" s="155">
        <v>8.2037325038880254E-2</v>
      </c>
    </row>
    <row r="13" spans="2:21" ht="9" customHeight="1">
      <c r="B13" s="119" t="s">
        <v>42</v>
      </c>
      <c r="C13" s="37">
        <v>10</v>
      </c>
      <c r="D13" s="37">
        <v>27</v>
      </c>
      <c r="E13" s="37">
        <v>0</v>
      </c>
      <c r="F13" s="37">
        <v>66</v>
      </c>
      <c r="G13" s="37">
        <v>59</v>
      </c>
      <c r="H13" s="37">
        <v>0</v>
      </c>
      <c r="I13" s="37">
        <v>16</v>
      </c>
      <c r="J13" s="37">
        <v>0</v>
      </c>
      <c r="K13" s="37">
        <v>55</v>
      </c>
      <c r="L13" s="37">
        <v>56</v>
      </c>
      <c r="M13" s="37">
        <v>0</v>
      </c>
      <c r="N13" s="37">
        <v>40</v>
      </c>
      <c r="O13" s="37">
        <v>0</v>
      </c>
      <c r="P13" s="37">
        <v>18</v>
      </c>
      <c r="Q13" s="37">
        <v>58</v>
      </c>
      <c r="R13" s="62">
        <v>405</v>
      </c>
      <c r="S13" s="154">
        <v>3.9366251944012443E-2</v>
      </c>
    </row>
    <row r="14" spans="2:21" ht="9" customHeight="1">
      <c r="B14" s="88" t="s">
        <v>18</v>
      </c>
      <c r="C14" s="77">
        <v>0</v>
      </c>
      <c r="D14" s="77">
        <v>16</v>
      </c>
      <c r="E14" s="77">
        <v>0</v>
      </c>
      <c r="F14" s="77">
        <v>88</v>
      </c>
      <c r="G14" s="77">
        <v>101</v>
      </c>
      <c r="H14" s="77">
        <v>0</v>
      </c>
      <c r="I14" s="77">
        <v>0</v>
      </c>
      <c r="J14" s="77">
        <v>2</v>
      </c>
      <c r="K14" s="77">
        <v>16</v>
      </c>
      <c r="L14" s="77">
        <v>20</v>
      </c>
      <c r="M14" s="77">
        <v>0</v>
      </c>
      <c r="N14" s="77">
        <v>0</v>
      </c>
      <c r="O14" s="77">
        <v>0</v>
      </c>
      <c r="P14" s="77">
        <v>0</v>
      </c>
      <c r="Q14" s="77">
        <v>114</v>
      </c>
      <c r="R14" s="77">
        <v>357</v>
      </c>
      <c r="S14" s="155">
        <v>3.4700622083981336E-2</v>
      </c>
    </row>
    <row r="15" spans="2:21" ht="9" customHeight="1">
      <c r="B15" s="118" t="s">
        <v>68</v>
      </c>
      <c r="C15" s="37">
        <v>18</v>
      </c>
      <c r="D15" s="37">
        <v>136</v>
      </c>
      <c r="E15" s="37">
        <v>0</v>
      </c>
      <c r="F15" s="37">
        <v>170</v>
      </c>
      <c r="G15" s="37">
        <v>372</v>
      </c>
      <c r="H15" s="37">
        <v>0</v>
      </c>
      <c r="I15" s="37">
        <v>0</v>
      </c>
      <c r="J15" s="37">
        <v>2</v>
      </c>
      <c r="K15" s="37">
        <v>320</v>
      </c>
      <c r="L15" s="37">
        <v>190</v>
      </c>
      <c r="M15" s="37">
        <v>0</v>
      </c>
      <c r="N15" s="37">
        <v>26</v>
      </c>
      <c r="O15" s="37">
        <v>0</v>
      </c>
      <c r="P15" s="37">
        <v>0</v>
      </c>
      <c r="Q15" s="37">
        <v>207</v>
      </c>
      <c r="R15" s="62">
        <v>1441</v>
      </c>
      <c r="S15" s="154">
        <v>0.14006609642301709</v>
      </c>
    </row>
    <row r="16" spans="2:21" ht="9" customHeight="1">
      <c r="B16" s="88" t="s">
        <v>120</v>
      </c>
      <c r="C16" s="77">
        <v>0</v>
      </c>
      <c r="D16" s="77">
        <v>214</v>
      </c>
      <c r="E16" s="77">
        <v>22</v>
      </c>
      <c r="F16" s="77">
        <v>69</v>
      </c>
      <c r="G16" s="77">
        <v>334</v>
      </c>
      <c r="H16" s="77">
        <v>0</v>
      </c>
      <c r="I16" s="77">
        <v>0</v>
      </c>
      <c r="J16" s="77">
        <v>8</v>
      </c>
      <c r="K16" s="77">
        <v>386</v>
      </c>
      <c r="L16" s="77">
        <v>96</v>
      </c>
      <c r="M16" s="77">
        <v>0</v>
      </c>
      <c r="N16" s="77">
        <v>734</v>
      </c>
      <c r="O16" s="77">
        <v>0</v>
      </c>
      <c r="P16" s="77">
        <v>0</v>
      </c>
      <c r="Q16" s="77">
        <v>273</v>
      </c>
      <c r="R16" s="77">
        <v>2136</v>
      </c>
      <c r="S16" s="155">
        <v>0.20762052877138415</v>
      </c>
    </row>
    <row r="17" spans="2:19" ht="9" customHeight="1">
      <c r="B17" s="118" t="s">
        <v>2</v>
      </c>
      <c r="C17" s="37">
        <v>0</v>
      </c>
      <c r="D17" s="37">
        <v>62</v>
      </c>
      <c r="E17" s="37">
        <v>0</v>
      </c>
      <c r="F17" s="37">
        <v>60</v>
      </c>
      <c r="G17" s="37">
        <v>32</v>
      </c>
      <c r="H17" s="37">
        <v>0</v>
      </c>
      <c r="I17" s="37">
        <v>0</v>
      </c>
      <c r="J17" s="37">
        <v>0</v>
      </c>
      <c r="K17" s="37">
        <v>20</v>
      </c>
      <c r="L17" s="37">
        <v>8</v>
      </c>
      <c r="M17" s="37">
        <v>0</v>
      </c>
      <c r="N17" s="37">
        <v>0</v>
      </c>
      <c r="O17" s="37">
        <v>0</v>
      </c>
      <c r="P17" s="37">
        <v>0</v>
      </c>
      <c r="Q17" s="37">
        <v>58</v>
      </c>
      <c r="R17" s="62">
        <v>240</v>
      </c>
      <c r="S17" s="154">
        <v>2.3328149300155521E-2</v>
      </c>
    </row>
    <row r="18" spans="2:19" ht="9" customHeight="1">
      <c r="B18" s="88" t="s">
        <v>3</v>
      </c>
      <c r="C18" s="77">
        <v>0</v>
      </c>
      <c r="D18" s="77">
        <v>0</v>
      </c>
      <c r="E18" s="77">
        <v>0</v>
      </c>
      <c r="F18" s="77">
        <v>244</v>
      </c>
      <c r="G18" s="77">
        <v>55</v>
      </c>
      <c r="H18" s="77">
        <v>0</v>
      </c>
      <c r="I18" s="77">
        <v>0</v>
      </c>
      <c r="J18" s="77">
        <v>0</v>
      </c>
      <c r="K18" s="77">
        <v>20</v>
      </c>
      <c r="L18" s="77">
        <v>0</v>
      </c>
      <c r="M18" s="77">
        <v>20</v>
      </c>
      <c r="N18" s="77">
        <v>50</v>
      </c>
      <c r="O18" s="77">
        <v>0</v>
      </c>
      <c r="P18" s="77">
        <v>0</v>
      </c>
      <c r="Q18" s="77">
        <v>83</v>
      </c>
      <c r="R18" s="77">
        <v>472</v>
      </c>
      <c r="S18" s="155">
        <v>4.5878693623639194E-2</v>
      </c>
    </row>
    <row r="19" spans="2:19" ht="9" customHeight="1">
      <c r="B19" s="144" t="s">
        <v>121</v>
      </c>
      <c r="C19" s="135">
        <v>0</v>
      </c>
      <c r="D19" s="135">
        <v>182</v>
      </c>
      <c r="E19" s="135">
        <v>0</v>
      </c>
      <c r="F19" s="135">
        <v>176</v>
      </c>
      <c r="G19" s="135">
        <v>311</v>
      </c>
      <c r="H19" s="135">
        <v>10</v>
      </c>
      <c r="I19" s="135">
        <v>0</v>
      </c>
      <c r="J19" s="135">
        <v>6</v>
      </c>
      <c r="K19" s="135">
        <v>280</v>
      </c>
      <c r="L19" s="135">
        <v>108</v>
      </c>
      <c r="M19" s="135">
        <v>0</v>
      </c>
      <c r="N19" s="135">
        <v>0</v>
      </c>
      <c r="O19" s="135">
        <v>10</v>
      </c>
      <c r="P19" s="135">
        <v>0</v>
      </c>
      <c r="Q19" s="135">
        <v>312</v>
      </c>
      <c r="R19" s="135">
        <v>1395</v>
      </c>
      <c r="S19" s="156">
        <v>0.13559486780715396</v>
      </c>
    </row>
    <row r="20" spans="2:19" ht="9" customHeight="1">
      <c r="B20" s="142" t="s">
        <v>7</v>
      </c>
      <c r="C20" s="39">
        <v>0</v>
      </c>
      <c r="D20" s="39">
        <v>3</v>
      </c>
      <c r="E20" s="39">
        <v>0</v>
      </c>
      <c r="F20" s="39">
        <v>68</v>
      </c>
      <c r="G20" s="39">
        <v>28</v>
      </c>
      <c r="H20" s="39">
        <v>0</v>
      </c>
      <c r="I20" s="39">
        <v>0</v>
      </c>
      <c r="J20" s="39">
        <v>1</v>
      </c>
      <c r="K20" s="39">
        <v>8</v>
      </c>
      <c r="L20" s="39">
        <v>0</v>
      </c>
      <c r="M20" s="39">
        <v>0</v>
      </c>
      <c r="N20" s="39">
        <v>50</v>
      </c>
      <c r="O20" s="39">
        <v>0</v>
      </c>
      <c r="P20" s="39">
        <v>0</v>
      </c>
      <c r="Q20" s="39">
        <v>50</v>
      </c>
      <c r="R20" s="137">
        <v>208</v>
      </c>
      <c r="S20" s="157">
        <v>2.0217729393468119E-2</v>
      </c>
    </row>
    <row r="21" spans="2:19" ht="9" customHeight="1">
      <c r="B21" s="144" t="s">
        <v>8</v>
      </c>
      <c r="C21" s="135">
        <v>8</v>
      </c>
      <c r="D21" s="135">
        <v>158</v>
      </c>
      <c r="E21" s="135">
        <v>0</v>
      </c>
      <c r="F21" s="135">
        <v>190</v>
      </c>
      <c r="G21" s="135">
        <v>77</v>
      </c>
      <c r="H21" s="135">
        <v>0</v>
      </c>
      <c r="I21" s="135">
        <v>0</v>
      </c>
      <c r="J21" s="135">
        <v>1</v>
      </c>
      <c r="K21" s="135">
        <v>132</v>
      </c>
      <c r="L21" s="135">
        <v>15</v>
      </c>
      <c r="M21" s="135">
        <v>0</v>
      </c>
      <c r="N21" s="135">
        <v>12</v>
      </c>
      <c r="O21" s="135">
        <v>0</v>
      </c>
      <c r="P21" s="135">
        <v>0</v>
      </c>
      <c r="Q21" s="135">
        <v>105</v>
      </c>
      <c r="R21" s="135">
        <v>698</v>
      </c>
      <c r="S21" s="156">
        <v>6.7846034214618975E-2</v>
      </c>
    </row>
    <row r="22" spans="2:19" ht="9" customHeight="1">
      <c r="B22" s="142" t="s">
        <v>9</v>
      </c>
      <c r="C22" s="39">
        <v>0</v>
      </c>
      <c r="D22" s="39">
        <v>96</v>
      </c>
      <c r="E22" s="39">
        <v>0</v>
      </c>
      <c r="F22" s="39">
        <v>102</v>
      </c>
      <c r="G22" s="39">
        <v>54</v>
      </c>
      <c r="H22" s="39">
        <v>0</v>
      </c>
      <c r="I22" s="39">
        <v>0</v>
      </c>
      <c r="J22" s="39">
        <v>1</v>
      </c>
      <c r="K22" s="39">
        <v>78</v>
      </c>
      <c r="L22" s="39">
        <v>10</v>
      </c>
      <c r="M22" s="39">
        <v>0</v>
      </c>
      <c r="N22" s="39">
        <v>12</v>
      </c>
      <c r="O22" s="39">
        <v>0</v>
      </c>
      <c r="P22" s="39">
        <v>0</v>
      </c>
      <c r="Q22" s="39">
        <v>52</v>
      </c>
      <c r="R22" s="137">
        <v>405</v>
      </c>
      <c r="S22" s="157">
        <v>3.9366251944012443E-2</v>
      </c>
    </row>
    <row r="23" spans="2:19" ht="9" customHeight="1">
      <c r="B23" s="144" t="s">
        <v>122</v>
      </c>
      <c r="C23" s="135">
        <v>0</v>
      </c>
      <c r="D23" s="135">
        <v>0</v>
      </c>
      <c r="E23" s="135">
        <v>0</v>
      </c>
      <c r="F23" s="135">
        <v>80</v>
      </c>
      <c r="G23" s="135">
        <v>97</v>
      </c>
      <c r="H23" s="135">
        <v>0</v>
      </c>
      <c r="I23" s="135">
        <v>0</v>
      </c>
      <c r="J23" s="135">
        <v>0</v>
      </c>
      <c r="K23" s="135">
        <v>84</v>
      </c>
      <c r="L23" s="135">
        <v>8</v>
      </c>
      <c r="M23" s="135">
        <v>0</v>
      </c>
      <c r="N23" s="135">
        <v>0</v>
      </c>
      <c r="O23" s="135">
        <v>0</v>
      </c>
      <c r="P23" s="135">
        <v>0</v>
      </c>
      <c r="Q23" s="135">
        <v>64</v>
      </c>
      <c r="R23" s="135">
        <v>333</v>
      </c>
      <c r="S23" s="156">
        <v>3.2367807153965783E-2</v>
      </c>
    </row>
    <row r="24" spans="2:19" ht="9" customHeight="1">
      <c r="B24" s="142" t="s">
        <v>82</v>
      </c>
      <c r="C24" s="39">
        <v>0</v>
      </c>
      <c r="D24" s="39">
        <v>22</v>
      </c>
      <c r="E24" s="39">
        <v>0</v>
      </c>
      <c r="F24" s="39">
        <v>56</v>
      </c>
      <c r="G24" s="39">
        <v>46</v>
      </c>
      <c r="H24" s="39">
        <v>0</v>
      </c>
      <c r="I24" s="39">
        <v>0</v>
      </c>
      <c r="J24" s="39">
        <v>0</v>
      </c>
      <c r="K24" s="39">
        <v>38</v>
      </c>
      <c r="L24" s="39">
        <v>34</v>
      </c>
      <c r="M24" s="39">
        <v>0</v>
      </c>
      <c r="N24" s="39">
        <v>10</v>
      </c>
      <c r="O24" s="39">
        <v>0</v>
      </c>
      <c r="P24" s="39">
        <v>0</v>
      </c>
      <c r="Q24" s="39">
        <v>24</v>
      </c>
      <c r="R24" s="137">
        <v>230</v>
      </c>
      <c r="S24" s="157">
        <v>2.2356143079315709E-2</v>
      </c>
    </row>
    <row r="25" spans="2:19" ht="9" customHeight="1">
      <c r="B25" s="144" t="s">
        <v>80</v>
      </c>
      <c r="C25" s="135">
        <v>0</v>
      </c>
      <c r="D25" s="135">
        <v>24</v>
      </c>
      <c r="E25" s="135">
        <v>0</v>
      </c>
      <c r="F25" s="135">
        <v>50</v>
      </c>
      <c r="G25" s="135">
        <v>20</v>
      </c>
      <c r="H25" s="135">
        <v>0</v>
      </c>
      <c r="I25" s="135">
        <v>0</v>
      </c>
      <c r="J25" s="135">
        <v>0</v>
      </c>
      <c r="K25" s="135">
        <v>28</v>
      </c>
      <c r="L25" s="135">
        <v>0</v>
      </c>
      <c r="M25" s="135">
        <v>0</v>
      </c>
      <c r="N25" s="135">
        <v>24</v>
      </c>
      <c r="O25" s="135">
        <v>0</v>
      </c>
      <c r="P25" s="135">
        <v>0</v>
      </c>
      <c r="Q25" s="135">
        <v>22</v>
      </c>
      <c r="R25" s="135">
        <v>168</v>
      </c>
      <c r="S25" s="156">
        <v>1.6329704510108865E-2</v>
      </c>
    </row>
    <row r="26" spans="2:19" ht="9" customHeight="1">
      <c r="B26" s="142" t="s">
        <v>10</v>
      </c>
      <c r="C26" s="39">
        <v>4</v>
      </c>
      <c r="D26" s="39">
        <v>87</v>
      </c>
      <c r="E26" s="39">
        <v>0</v>
      </c>
      <c r="F26" s="39">
        <v>120</v>
      </c>
      <c r="G26" s="39">
        <v>85</v>
      </c>
      <c r="H26" s="39">
        <v>0</v>
      </c>
      <c r="I26" s="39">
        <v>0</v>
      </c>
      <c r="J26" s="39">
        <v>1</v>
      </c>
      <c r="K26" s="39">
        <v>88</v>
      </c>
      <c r="L26" s="39">
        <v>28</v>
      </c>
      <c r="M26" s="39">
        <v>0</v>
      </c>
      <c r="N26" s="39">
        <v>24</v>
      </c>
      <c r="O26" s="39">
        <v>0</v>
      </c>
      <c r="P26" s="39">
        <v>0</v>
      </c>
      <c r="Q26" s="39">
        <v>51</v>
      </c>
      <c r="R26" s="137">
        <v>488</v>
      </c>
      <c r="S26" s="157">
        <v>4.7433903576982892E-2</v>
      </c>
    </row>
    <row r="27" spans="2:19" ht="18" customHeight="1">
      <c r="B27" s="151" t="s">
        <v>113</v>
      </c>
      <c r="C27" s="92">
        <v>40</v>
      </c>
      <c r="D27" s="92">
        <v>1105</v>
      </c>
      <c r="E27" s="92">
        <v>22</v>
      </c>
      <c r="F27" s="92">
        <v>1825</v>
      </c>
      <c r="G27" s="92">
        <v>1935</v>
      </c>
      <c r="H27" s="92">
        <v>20</v>
      </c>
      <c r="I27" s="92">
        <v>16</v>
      </c>
      <c r="J27" s="92">
        <v>26</v>
      </c>
      <c r="K27" s="92">
        <v>1789</v>
      </c>
      <c r="L27" s="92">
        <v>701</v>
      </c>
      <c r="M27" s="92">
        <v>20</v>
      </c>
      <c r="N27" s="92">
        <v>1014</v>
      </c>
      <c r="O27" s="92">
        <v>14</v>
      </c>
      <c r="P27" s="92">
        <v>18</v>
      </c>
      <c r="Q27" s="92">
        <v>1743</v>
      </c>
      <c r="R27" s="92">
        <v>10288</v>
      </c>
      <c r="S27" s="158">
        <v>0.99999999999999989</v>
      </c>
    </row>
    <row r="28" spans="2:19" ht="12.75" customHeight="1">
      <c r="B28" s="152" t="s">
        <v>114</v>
      </c>
      <c r="C28" s="122">
        <v>3.8880248833592537E-3</v>
      </c>
      <c r="D28" s="122">
        <v>0.10740668740279938</v>
      </c>
      <c r="E28" s="122">
        <v>2.1384136858475893E-3</v>
      </c>
      <c r="F28" s="122">
        <v>0.17739113530326595</v>
      </c>
      <c r="G28" s="122">
        <v>0.1880832037325039</v>
      </c>
      <c r="H28" s="122">
        <v>1.9440124416796269E-3</v>
      </c>
      <c r="I28" s="122">
        <v>1.5552099533437014E-3</v>
      </c>
      <c r="J28" s="122">
        <v>2.5272161741835149E-3</v>
      </c>
      <c r="K28" s="122">
        <v>0.1738919129082426</v>
      </c>
      <c r="L28" s="122">
        <v>6.8137636080870922E-2</v>
      </c>
      <c r="M28" s="122">
        <v>1.9440124416796269E-3</v>
      </c>
      <c r="N28" s="122">
        <v>9.8561430793157073E-2</v>
      </c>
      <c r="O28" s="122">
        <v>1.3608087091757388E-3</v>
      </c>
      <c r="P28" s="122">
        <v>1.749611197511664E-3</v>
      </c>
      <c r="Q28" s="122">
        <v>0.16942068429237947</v>
      </c>
      <c r="R28" s="159">
        <v>1</v>
      </c>
      <c r="S28" s="160"/>
    </row>
    <row r="29" spans="2:19" ht="15" customHeight="1">
      <c r="B29" s="153" t="str">
        <f>'Oferta de Juegos'!B30</f>
        <v>Casino Puerta Norte S.A.</v>
      </c>
    </row>
    <row r="30" spans="2:19" ht="15" customHeight="1"/>
    <row r="31" spans="2:19" ht="15" customHeight="1">
      <c r="O31" s="16" t="s">
        <v>115</v>
      </c>
    </row>
  </sheetData>
  <mergeCells count="3">
    <mergeCell ref="B8:S8"/>
    <mergeCell ref="B9:B10"/>
    <mergeCell ref="R9:S10"/>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M121"/>
  <sheetViews>
    <sheetView topLeftCell="A73" zoomScaleNormal="100" workbookViewId="0">
      <selection activeCell="E116" sqref="E116"/>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45" customFormat="1" ht="22.5" customHeight="1">
      <c r="B8" s="299" t="s">
        <v>128</v>
      </c>
      <c r="C8" s="300"/>
      <c r="D8" s="300"/>
      <c r="E8" s="300"/>
      <c r="F8" s="300"/>
      <c r="G8" s="300"/>
      <c r="H8" s="300"/>
      <c r="I8" s="301"/>
      <c r="K8" s="51"/>
    </row>
    <row r="9" spans="2:11" s="45" customFormat="1" ht="15" customHeight="1">
      <c r="B9" s="290" t="s">
        <v>6</v>
      </c>
      <c r="C9" s="291" t="s">
        <v>50</v>
      </c>
      <c r="D9" s="292" t="s">
        <v>70</v>
      </c>
      <c r="E9" s="293"/>
      <c r="F9" s="294"/>
      <c r="G9" s="295" t="s">
        <v>71</v>
      </c>
      <c r="H9" s="291" t="s">
        <v>48</v>
      </c>
      <c r="I9" s="298" t="s">
        <v>72</v>
      </c>
      <c r="K9" s="51"/>
    </row>
    <row r="10" spans="2:11" s="45" customFormat="1" ht="24" customHeight="1">
      <c r="B10" s="290"/>
      <c r="C10" s="291"/>
      <c r="D10" s="96" t="s">
        <v>44</v>
      </c>
      <c r="E10" s="98" t="s">
        <v>45</v>
      </c>
      <c r="F10" s="97" t="s">
        <v>46</v>
      </c>
      <c r="G10" s="295"/>
      <c r="H10" s="291"/>
      <c r="I10" s="298"/>
    </row>
    <row r="11" spans="2:11" s="45" customFormat="1" ht="15">
      <c r="B11" s="303" t="s">
        <v>156</v>
      </c>
      <c r="C11" s="304"/>
      <c r="D11" s="304"/>
      <c r="E11" s="304"/>
      <c r="F11" s="304"/>
      <c r="G11" s="304"/>
      <c r="H11" s="304"/>
      <c r="I11" s="305"/>
    </row>
    <row r="12" spans="2:11" s="45" customFormat="1" ht="9" customHeight="1">
      <c r="B12" s="118" t="s">
        <v>119</v>
      </c>
      <c r="C12" s="37" t="s">
        <v>54</v>
      </c>
      <c r="D12" s="99">
        <v>42</v>
      </c>
      <c r="E12" s="99">
        <v>103</v>
      </c>
      <c r="F12" s="99">
        <v>10</v>
      </c>
      <c r="G12" s="99">
        <v>468</v>
      </c>
      <c r="H12" s="99">
        <v>100</v>
      </c>
      <c r="I12" s="162">
        <v>723</v>
      </c>
    </row>
    <row r="13" spans="2:11" s="45" customFormat="1" ht="9" customHeight="1">
      <c r="B13" s="88" t="s">
        <v>1</v>
      </c>
      <c r="C13" s="77" t="s">
        <v>55</v>
      </c>
      <c r="D13" s="100">
        <v>70</v>
      </c>
      <c r="E13" s="100">
        <v>226</v>
      </c>
      <c r="F13" s="100">
        <v>17</v>
      </c>
      <c r="G13" s="100">
        <v>844</v>
      </c>
      <c r="H13" s="100">
        <v>124</v>
      </c>
      <c r="I13" s="163">
        <v>1281</v>
      </c>
    </row>
    <row r="14" spans="2:11" s="45" customFormat="1" ht="9" customHeight="1">
      <c r="B14" s="119" t="s">
        <v>42</v>
      </c>
      <c r="C14" s="37" t="s">
        <v>56</v>
      </c>
      <c r="D14" s="99">
        <v>42</v>
      </c>
      <c r="E14" s="99">
        <v>157</v>
      </c>
      <c r="F14" s="99">
        <v>10</v>
      </c>
      <c r="G14" s="99">
        <v>405</v>
      </c>
      <c r="H14" s="99">
        <v>179</v>
      </c>
      <c r="I14" s="162">
        <v>793</v>
      </c>
    </row>
    <row r="15" spans="2:11" s="45" customFormat="1" ht="9" customHeight="1">
      <c r="B15" s="88" t="s">
        <v>18</v>
      </c>
      <c r="C15" s="77" t="s">
        <v>57</v>
      </c>
      <c r="D15" s="100">
        <v>49</v>
      </c>
      <c r="E15" s="100">
        <v>61</v>
      </c>
      <c r="F15" s="100">
        <v>10</v>
      </c>
      <c r="G15" s="100">
        <v>357</v>
      </c>
      <c r="H15" s="100">
        <v>148</v>
      </c>
      <c r="I15" s="164">
        <v>625</v>
      </c>
    </row>
    <row r="16" spans="2:11" s="45" customFormat="1" ht="9" customHeight="1">
      <c r="B16" s="118" t="s">
        <v>68</v>
      </c>
      <c r="C16" s="37" t="s">
        <v>58</v>
      </c>
      <c r="D16" s="99">
        <v>98</v>
      </c>
      <c r="E16" s="99">
        <v>354</v>
      </c>
      <c r="F16" s="99">
        <v>10</v>
      </c>
      <c r="G16" s="99">
        <v>1441</v>
      </c>
      <c r="H16" s="99">
        <v>100</v>
      </c>
      <c r="I16" s="162">
        <v>2003</v>
      </c>
    </row>
    <row r="17" spans="2:9" s="45" customFormat="1" ht="9" customHeight="1">
      <c r="B17" s="88" t="s">
        <v>120</v>
      </c>
      <c r="C17" s="77" t="s">
        <v>59</v>
      </c>
      <c r="D17" s="100">
        <v>196</v>
      </c>
      <c r="E17" s="100">
        <v>408</v>
      </c>
      <c r="F17" s="100">
        <v>10</v>
      </c>
      <c r="G17" s="100">
        <v>2136</v>
      </c>
      <c r="H17" s="100">
        <v>300</v>
      </c>
      <c r="I17" s="164">
        <v>3050</v>
      </c>
    </row>
    <row r="18" spans="2:9" s="45" customFormat="1" ht="9" customHeight="1">
      <c r="B18" s="118" t="s">
        <v>2</v>
      </c>
      <c r="C18" s="37" t="s">
        <v>60</v>
      </c>
      <c r="D18" s="99">
        <v>35</v>
      </c>
      <c r="E18" s="99">
        <v>93</v>
      </c>
      <c r="F18" s="99">
        <v>14</v>
      </c>
      <c r="G18" s="99">
        <v>240</v>
      </c>
      <c r="H18" s="99">
        <v>30</v>
      </c>
      <c r="I18" s="162">
        <v>412</v>
      </c>
    </row>
    <row r="19" spans="2:9" s="45" customFormat="1" ht="9" customHeight="1">
      <c r="B19" s="88" t="s">
        <v>3</v>
      </c>
      <c r="C19" s="77" t="s">
        <v>61</v>
      </c>
      <c r="D19" s="100">
        <v>28</v>
      </c>
      <c r="E19" s="100">
        <v>90</v>
      </c>
      <c r="F19" s="100">
        <v>10</v>
      </c>
      <c r="G19" s="100">
        <v>472</v>
      </c>
      <c r="H19" s="100">
        <v>68</v>
      </c>
      <c r="I19" s="164">
        <v>668</v>
      </c>
    </row>
    <row r="20" spans="2:9" s="45" customFormat="1" ht="9" customHeight="1">
      <c r="B20" s="144" t="s">
        <v>121</v>
      </c>
      <c r="C20" s="135" t="s">
        <v>62</v>
      </c>
      <c r="D20" s="138">
        <v>77</v>
      </c>
      <c r="E20" s="138">
        <v>280</v>
      </c>
      <c r="F20" s="138">
        <v>10</v>
      </c>
      <c r="G20" s="138">
        <v>1395</v>
      </c>
      <c r="H20" s="138">
        <v>168</v>
      </c>
      <c r="I20" s="162">
        <v>1930</v>
      </c>
    </row>
    <row r="21" spans="2:9" s="45" customFormat="1" ht="9" customHeight="1">
      <c r="B21" s="142" t="s">
        <v>7</v>
      </c>
      <c r="C21" s="39" t="s">
        <v>63</v>
      </c>
      <c r="D21" s="139">
        <v>28</v>
      </c>
      <c r="E21" s="139">
        <v>41</v>
      </c>
      <c r="F21" s="139">
        <v>7</v>
      </c>
      <c r="G21" s="139">
        <v>208</v>
      </c>
      <c r="H21" s="139">
        <v>40</v>
      </c>
      <c r="I21" s="164">
        <v>324</v>
      </c>
    </row>
    <row r="22" spans="2:9" s="45" customFormat="1" ht="9" customHeight="1">
      <c r="B22" s="144" t="s">
        <v>8</v>
      </c>
      <c r="C22" s="135" t="s">
        <v>64</v>
      </c>
      <c r="D22" s="138">
        <v>49</v>
      </c>
      <c r="E22" s="138">
        <v>209</v>
      </c>
      <c r="F22" s="138">
        <v>24</v>
      </c>
      <c r="G22" s="138">
        <v>698</v>
      </c>
      <c r="H22" s="138">
        <v>176</v>
      </c>
      <c r="I22" s="162">
        <v>1156</v>
      </c>
    </row>
    <row r="23" spans="2:9" s="45" customFormat="1" ht="9" customHeight="1">
      <c r="B23" s="142" t="s">
        <v>9</v>
      </c>
      <c r="C23" s="39" t="s">
        <v>65</v>
      </c>
      <c r="D23" s="139">
        <v>35</v>
      </c>
      <c r="E23" s="139">
        <v>127</v>
      </c>
      <c r="F23" s="139">
        <v>17</v>
      </c>
      <c r="G23" s="139">
        <v>405</v>
      </c>
      <c r="H23" s="139">
        <v>100</v>
      </c>
      <c r="I23" s="164">
        <v>684</v>
      </c>
    </row>
    <row r="24" spans="2:9" s="45" customFormat="1" ht="9" customHeight="1">
      <c r="B24" s="144" t="s">
        <v>122</v>
      </c>
      <c r="C24" s="135" t="s">
        <v>66</v>
      </c>
      <c r="D24" s="138">
        <v>42</v>
      </c>
      <c r="E24" s="138">
        <v>105</v>
      </c>
      <c r="F24" s="138">
        <v>10</v>
      </c>
      <c r="G24" s="138">
        <v>333</v>
      </c>
      <c r="H24" s="138">
        <v>60</v>
      </c>
      <c r="I24" s="162">
        <v>550</v>
      </c>
    </row>
    <row r="25" spans="2:9" s="45" customFormat="1" ht="9" customHeight="1">
      <c r="B25" s="142" t="s">
        <v>82</v>
      </c>
      <c r="C25" s="39" t="s">
        <v>83</v>
      </c>
      <c r="D25" s="139">
        <v>35</v>
      </c>
      <c r="E25" s="139">
        <v>84</v>
      </c>
      <c r="F25" s="139">
        <v>7</v>
      </c>
      <c r="G25" s="139">
        <v>230</v>
      </c>
      <c r="H25" s="139">
        <v>72</v>
      </c>
      <c r="I25" s="164">
        <v>428</v>
      </c>
    </row>
    <row r="26" spans="2:9" s="45" customFormat="1" ht="9" customHeight="1">
      <c r="B26" s="144" t="s">
        <v>80</v>
      </c>
      <c r="C26" s="135" t="s">
        <v>81</v>
      </c>
      <c r="D26" s="138">
        <v>28</v>
      </c>
      <c r="E26" s="138">
        <v>43</v>
      </c>
      <c r="F26" s="138">
        <v>7</v>
      </c>
      <c r="G26" s="138">
        <v>168</v>
      </c>
      <c r="H26" s="138">
        <v>38</v>
      </c>
      <c r="I26" s="162">
        <v>284</v>
      </c>
    </row>
    <row r="27" spans="2:9" s="45" customFormat="1" ht="9" customHeight="1">
      <c r="B27" s="142" t="s">
        <v>10</v>
      </c>
      <c r="C27" s="39" t="s">
        <v>67</v>
      </c>
      <c r="D27" s="139">
        <v>35</v>
      </c>
      <c r="E27" s="139">
        <v>104</v>
      </c>
      <c r="F27" s="139">
        <v>14</v>
      </c>
      <c r="G27" s="139">
        <v>488</v>
      </c>
      <c r="H27" s="139">
        <v>100</v>
      </c>
      <c r="I27" s="164">
        <v>741</v>
      </c>
    </row>
    <row r="28" spans="2:9" s="45" customFormat="1" ht="9" customHeight="1">
      <c r="B28" s="211" t="s">
        <v>153</v>
      </c>
      <c r="C28" s="205"/>
      <c r="D28" s="206">
        <f>SUM(D12:D27)</f>
        <v>889</v>
      </c>
      <c r="E28" s="206">
        <f t="shared" ref="E28:I28" si="0">SUM(E12:E27)</f>
        <v>2485</v>
      </c>
      <c r="F28" s="206">
        <f t="shared" si="0"/>
        <v>187</v>
      </c>
      <c r="G28" s="206">
        <f t="shared" si="0"/>
        <v>10288</v>
      </c>
      <c r="H28" s="206">
        <f t="shared" si="0"/>
        <v>1803</v>
      </c>
      <c r="I28" s="204">
        <f t="shared" si="0"/>
        <v>15652</v>
      </c>
    </row>
    <row r="29" spans="2:9" s="45" customFormat="1" ht="15">
      <c r="B29" s="303" t="s">
        <v>145</v>
      </c>
      <c r="C29" s="304"/>
      <c r="D29" s="304"/>
      <c r="E29" s="304"/>
      <c r="F29" s="304"/>
      <c r="G29" s="304"/>
      <c r="H29" s="304"/>
      <c r="I29" s="305"/>
    </row>
    <row r="30" spans="2:9" s="45" customFormat="1" ht="9" customHeight="1">
      <c r="B30" s="118" t="s">
        <v>130</v>
      </c>
      <c r="C30" s="37" t="s">
        <v>131</v>
      </c>
      <c r="D30" s="99">
        <v>21</v>
      </c>
      <c r="E30" s="99">
        <v>35</v>
      </c>
      <c r="F30" s="99">
        <v>10</v>
      </c>
      <c r="G30" s="99">
        <v>364</v>
      </c>
      <c r="H30" s="99">
        <v>0</v>
      </c>
      <c r="I30" s="162">
        <v>430</v>
      </c>
    </row>
    <row r="31" spans="2:9" s="45" customFormat="1" ht="9" customHeight="1">
      <c r="B31" s="88" t="s">
        <v>132</v>
      </c>
      <c r="C31" s="77" t="s">
        <v>133</v>
      </c>
      <c r="D31" s="100">
        <v>42</v>
      </c>
      <c r="E31" s="100">
        <v>109</v>
      </c>
      <c r="F31" s="100">
        <v>10</v>
      </c>
      <c r="G31" s="100">
        <v>693</v>
      </c>
      <c r="H31" s="100">
        <v>0</v>
      </c>
      <c r="I31" s="163">
        <v>854</v>
      </c>
    </row>
    <row r="32" spans="2:9" s="45" customFormat="1" ht="9" customHeight="1">
      <c r="B32" s="119" t="s">
        <v>134</v>
      </c>
      <c r="C32" s="37" t="s">
        <v>135</v>
      </c>
      <c r="D32" s="99">
        <v>49</v>
      </c>
      <c r="E32" s="99">
        <v>187</v>
      </c>
      <c r="F32" s="99">
        <v>14</v>
      </c>
      <c r="G32" s="99">
        <v>909</v>
      </c>
      <c r="H32" s="99">
        <v>70</v>
      </c>
      <c r="I32" s="162">
        <v>1229</v>
      </c>
    </row>
    <row r="33" spans="1:247" s="45" customFormat="1" ht="9" customHeight="1">
      <c r="B33" s="88" t="s">
        <v>136</v>
      </c>
      <c r="C33" s="77" t="s">
        <v>137</v>
      </c>
      <c r="D33" s="100">
        <v>105</v>
      </c>
      <c r="E33" s="100">
        <v>388</v>
      </c>
      <c r="F33" s="100">
        <v>24</v>
      </c>
      <c r="G33" s="100">
        <v>1500</v>
      </c>
      <c r="H33" s="100">
        <v>148</v>
      </c>
      <c r="I33" s="164">
        <v>2165</v>
      </c>
    </row>
    <row r="34" spans="1:247" s="45" customFormat="1" ht="9" customHeight="1">
      <c r="B34" s="118" t="s">
        <v>138</v>
      </c>
      <c r="C34" s="37" t="s">
        <v>139</v>
      </c>
      <c r="D34" s="99">
        <v>35</v>
      </c>
      <c r="E34" s="99">
        <v>113</v>
      </c>
      <c r="F34" s="99">
        <v>0</v>
      </c>
      <c r="G34" s="99">
        <v>527</v>
      </c>
      <c r="H34" s="99">
        <v>0</v>
      </c>
      <c r="I34" s="162">
        <v>675</v>
      </c>
    </row>
    <row r="35" spans="1:247" s="45" customFormat="1" ht="9" customHeight="1">
      <c r="B35" s="88" t="s">
        <v>140</v>
      </c>
      <c r="C35" s="77" t="s">
        <v>141</v>
      </c>
      <c r="D35" s="100">
        <v>70</v>
      </c>
      <c r="E35" s="100">
        <v>220</v>
      </c>
      <c r="F35" s="100">
        <v>14</v>
      </c>
      <c r="G35" s="100">
        <v>470</v>
      </c>
      <c r="H35" s="100">
        <v>0</v>
      </c>
      <c r="I35" s="164">
        <v>774</v>
      </c>
    </row>
    <row r="36" spans="1:247" s="45" customFormat="1" ht="9" customHeight="1">
      <c r="B36" s="118" t="s">
        <v>142</v>
      </c>
      <c r="C36" s="37" t="s">
        <v>143</v>
      </c>
      <c r="D36" s="99">
        <v>14</v>
      </c>
      <c r="E36" s="99">
        <v>35</v>
      </c>
      <c r="F36" s="99">
        <v>0</v>
      </c>
      <c r="G36" s="99">
        <v>115</v>
      </c>
      <c r="H36" s="99">
        <v>0</v>
      </c>
      <c r="I36" s="162">
        <v>164</v>
      </c>
    </row>
    <row r="37" spans="1:247" s="45" customFormat="1" ht="9" customHeight="1">
      <c r="B37" s="213" t="s">
        <v>153</v>
      </c>
      <c r="C37" s="214"/>
      <c r="D37" s="215">
        <f>SUM(D30:D36)</f>
        <v>336</v>
      </c>
      <c r="E37" s="215">
        <f t="shared" ref="E37:I37" si="1">SUM(E30:E36)</f>
        <v>1087</v>
      </c>
      <c r="F37" s="215">
        <f t="shared" si="1"/>
        <v>72</v>
      </c>
      <c r="G37" s="215">
        <f t="shared" si="1"/>
        <v>4578</v>
      </c>
      <c r="H37" s="215">
        <f t="shared" si="1"/>
        <v>218</v>
      </c>
      <c r="I37" s="216">
        <f t="shared" si="1"/>
        <v>6291</v>
      </c>
    </row>
    <row r="38" spans="1:247" s="95" customFormat="1" ht="18" customHeight="1">
      <c r="A38" s="61"/>
      <c r="B38" s="283" t="s">
        <v>144</v>
      </c>
      <c r="C38" s="284"/>
      <c r="D38" s="285">
        <f>D37+D28</f>
        <v>1225</v>
      </c>
      <c r="E38" s="285">
        <f t="shared" ref="E38:I38" si="2">E37+E28</f>
        <v>3572</v>
      </c>
      <c r="F38" s="285">
        <f t="shared" si="2"/>
        <v>259</v>
      </c>
      <c r="G38" s="285">
        <f t="shared" si="2"/>
        <v>14866</v>
      </c>
      <c r="H38" s="285">
        <f t="shared" si="2"/>
        <v>2021</v>
      </c>
      <c r="I38" s="286">
        <f t="shared" si="2"/>
        <v>21943</v>
      </c>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c r="IC38" s="45"/>
      <c r="ID38" s="45"/>
      <c r="IE38" s="45"/>
      <c r="IF38" s="45"/>
      <c r="IG38" s="45"/>
      <c r="IH38" s="45"/>
      <c r="II38" s="45"/>
      <c r="IJ38" s="45"/>
      <c r="IK38" s="45"/>
      <c r="IL38" s="45"/>
      <c r="IM38" s="45"/>
    </row>
    <row r="39" spans="1:247" ht="22.5" customHeight="1">
      <c r="B39" s="161" t="s">
        <v>124</v>
      </c>
      <c r="I39" s="50"/>
    </row>
    <row r="40" spans="1:247" s="45" customFormat="1" ht="22.5" customHeight="1">
      <c r="B40" s="299" t="s">
        <v>127</v>
      </c>
      <c r="C40" s="300"/>
      <c r="D40" s="300"/>
      <c r="E40" s="300"/>
      <c r="F40" s="300"/>
      <c r="G40" s="300"/>
      <c r="H40" s="301"/>
      <c r="I40" s="108"/>
      <c r="J40" s="51"/>
    </row>
    <row r="41" spans="1:247" s="45" customFormat="1" ht="15" customHeight="1">
      <c r="B41" s="302" t="s">
        <v>6</v>
      </c>
      <c r="C41" s="291" t="s">
        <v>50</v>
      </c>
      <c r="D41" s="292" t="s">
        <v>70</v>
      </c>
      <c r="E41" s="293"/>
      <c r="F41" s="294"/>
      <c r="G41" s="291" t="s">
        <v>71</v>
      </c>
      <c r="H41" s="296" t="s">
        <v>48</v>
      </c>
      <c r="I41" s="306"/>
      <c r="J41" s="51"/>
    </row>
    <row r="42" spans="1:247" s="45" customFormat="1" ht="24" customHeight="1">
      <c r="B42" s="302"/>
      <c r="C42" s="291"/>
      <c r="D42" s="96" t="s">
        <v>44</v>
      </c>
      <c r="E42" s="98" t="s">
        <v>45</v>
      </c>
      <c r="F42" s="97" t="s">
        <v>46</v>
      </c>
      <c r="G42" s="291"/>
      <c r="H42" s="296"/>
      <c r="I42" s="306"/>
      <c r="J42" s="51"/>
    </row>
    <row r="43" spans="1:247" s="45" customFormat="1" ht="15" customHeight="1">
      <c r="B43" s="303" t="s">
        <v>156</v>
      </c>
      <c r="C43" s="304"/>
      <c r="D43" s="304"/>
      <c r="E43" s="304"/>
      <c r="F43" s="304"/>
      <c r="G43" s="304"/>
      <c r="H43" s="305"/>
      <c r="I43" s="168"/>
    </row>
    <row r="44" spans="1:247" s="45" customFormat="1" ht="9" customHeight="1">
      <c r="B44" s="118" t="s">
        <v>119</v>
      </c>
      <c r="C44" s="37" t="s">
        <v>54</v>
      </c>
      <c r="D44" s="99">
        <v>77181.451612903227</v>
      </c>
      <c r="E44" s="99">
        <v>35466.724083933608</v>
      </c>
      <c r="F44" s="99">
        <v>8717.7419354838712</v>
      </c>
      <c r="G44" s="99">
        <v>58192.435346015991</v>
      </c>
      <c r="H44" s="162">
        <v>0</v>
      </c>
      <c r="I44" s="168"/>
    </row>
    <row r="45" spans="1:247" s="45" customFormat="1" ht="9" customHeight="1">
      <c r="B45" s="88" t="s">
        <v>1</v>
      </c>
      <c r="C45" s="77" t="s">
        <v>55</v>
      </c>
      <c r="D45" s="100">
        <v>62384.792626728107</v>
      </c>
      <c r="E45" s="100">
        <v>42266.393091635742</v>
      </c>
      <c r="F45" s="100">
        <v>14244.212523719165</v>
      </c>
      <c r="G45" s="100">
        <v>77393.456543341992</v>
      </c>
      <c r="H45" s="163">
        <v>1423.5171696149844</v>
      </c>
      <c r="I45" s="168"/>
    </row>
    <row r="46" spans="1:247" s="45" customFormat="1" ht="9" customHeight="1">
      <c r="B46" s="119" t="s">
        <v>42</v>
      </c>
      <c r="C46" s="37" t="s">
        <v>56</v>
      </c>
      <c r="D46" s="99">
        <v>36790.66820276498</v>
      </c>
      <c r="E46" s="99">
        <v>15332.658722005342</v>
      </c>
      <c r="F46" s="99">
        <v>7256.4516129032254</v>
      </c>
      <c r="G46" s="99">
        <v>62906.207327757867</v>
      </c>
      <c r="H46" s="162">
        <v>340.24148495224364</v>
      </c>
      <c r="I46" s="168"/>
    </row>
    <row r="47" spans="1:247" s="45" customFormat="1" ht="9" customHeight="1">
      <c r="B47" s="88" t="s">
        <v>18</v>
      </c>
      <c r="C47" s="77" t="s">
        <v>57</v>
      </c>
      <c r="D47" s="100">
        <v>19639.565503620805</v>
      </c>
      <c r="E47" s="100">
        <v>23389.317821258592</v>
      </c>
      <c r="F47" s="100">
        <v>11466.129032258064</v>
      </c>
      <c r="G47" s="100">
        <v>49649.245685370923</v>
      </c>
      <c r="H47" s="163">
        <v>0</v>
      </c>
      <c r="I47" s="168"/>
    </row>
    <row r="48" spans="1:247" s="45" customFormat="1" ht="9" customHeight="1">
      <c r="B48" s="118" t="s">
        <v>68</v>
      </c>
      <c r="C48" s="37" t="s">
        <v>58</v>
      </c>
      <c r="D48" s="99">
        <v>62424.456879526006</v>
      </c>
      <c r="E48" s="99">
        <v>97104.373974849645</v>
      </c>
      <c r="F48" s="99">
        <v>56433.225806451614</v>
      </c>
      <c r="G48" s="99">
        <v>55647.907411967499</v>
      </c>
      <c r="H48" s="162">
        <v>262.45161290322579</v>
      </c>
      <c r="I48" s="168"/>
    </row>
    <row r="49" spans="2:9" s="45" customFormat="1" ht="9" customHeight="1">
      <c r="B49" s="88" t="s">
        <v>120</v>
      </c>
      <c r="C49" s="77" t="s">
        <v>59</v>
      </c>
      <c r="D49" s="100">
        <v>170243.99275839367</v>
      </c>
      <c r="E49" s="100">
        <v>95737.326059456042</v>
      </c>
      <c r="F49" s="100">
        <v>106310.32258064517</v>
      </c>
      <c r="G49" s="100">
        <v>73557.908904192343</v>
      </c>
      <c r="H49" s="163">
        <v>257.95698924731181</v>
      </c>
      <c r="I49" s="168"/>
    </row>
    <row r="50" spans="2:9" s="45" customFormat="1" ht="9" customHeight="1">
      <c r="B50" s="118" t="s">
        <v>2</v>
      </c>
      <c r="C50" s="37" t="s">
        <v>60</v>
      </c>
      <c r="D50" s="99">
        <v>25138.709677419356</v>
      </c>
      <c r="E50" s="99">
        <v>26246.028442594521</v>
      </c>
      <c r="F50" s="99">
        <v>10973.732718894009</v>
      </c>
      <c r="G50" s="99">
        <v>53983.843817204302</v>
      </c>
      <c r="H50" s="162">
        <v>40.322580645161288</v>
      </c>
      <c r="I50" s="168"/>
    </row>
    <row r="51" spans="2:9" s="45" customFormat="1" ht="9" customHeight="1">
      <c r="B51" s="88" t="s">
        <v>3</v>
      </c>
      <c r="C51" s="77" t="s">
        <v>61</v>
      </c>
      <c r="D51" s="100">
        <v>27118.548387096773</v>
      </c>
      <c r="E51" s="100">
        <v>24188.888888888891</v>
      </c>
      <c r="F51" s="100">
        <v>3950</v>
      </c>
      <c r="G51" s="100">
        <v>54731.785538545657</v>
      </c>
      <c r="H51" s="163">
        <v>2.8462998102466792</v>
      </c>
      <c r="I51" s="168"/>
    </row>
    <row r="52" spans="2:9" s="45" customFormat="1" ht="9" customHeight="1">
      <c r="B52" s="144" t="s">
        <v>121</v>
      </c>
      <c r="C52" s="135" t="s">
        <v>62</v>
      </c>
      <c r="D52" s="138">
        <v>28614.369501466277</v>
      </c>
      <c r="E52" s="138">
        <v>13960.67396313364</v>
      </c>
      <c r="F52" s="138">
        <v>7686.7741935483873</v>
      </c>
      <c r="G52" s="138">
        <v>71423.487825182106</v>
      </c>
      <c r="H52" s="169">
        <v>1046.875</v>
      </c>
      <c r="I52" s="168"/>
    </row>
    <row r="53" spans="2:9" s="45" customFormat="1" ht="9" customHeight="1">
      <c r="B53" s="142" t="s">
        <v>7</v>
      </c>
      <c r="C53" s="39" t="s">
        <v>63</v>
      </c>
      <c r="D53" s="139">
        <v>46711.981566820279</v>
      </c>
      <c r="E53" s="139">
        <v>41066.483084185682</v>
      </c>
      <c r="F53" s="139">
        <v>14622.119815668202</v>
      </c>
      <c r="G53" s="139">
        <v>45551.55800248139</v>
      </c>
      <c r="H53" s="164">
        <v>748.18548387096769</v>
      </c>
      <c r="I53" s="168"/>
    </row>
    <row r="54" spans="2:9" s="45" customFormat="1" ht="9" customHeight="1">
      <c r="B54" s="144" t="s">
        <v>8</v>
      </c>
      <c r="C54" s="135" t="s">
        <v>64</v>
      </c>
      <c r="D54" s="138">
        <v>21339.368005266624</v>
      </c>
      <c r="E54" s="138">
        <v>20963.759839481401</v>
      </c>
      <c r="F54" s="138">
        <v>2293.1451612903224</v>
      </c>
      <c r="G54" s="138">
        <v>79329.114566965523</v>
      </c>
      <c r="H54" s="169">
        <v>34.970674486803517</v>
      </c>
      <c r="I54" s="168"/>
    </row>
    <row r="55" spans="2:9" s="45" customFormat="1" ht="9" customHeight="1">
      <c r="B55" s="142" t="s">
        <v>9</v>
      </c>
      <c r="C55" s="39" t="s">
        <v>65</v>
      </c>
      <c r="D55" s="139">
        <v>19135.11520737327</v>
      </c>
      <c r="E55" s="139">
        <v>13890.157480314962</v>
      </c>
      <c r="F55" s="139">
        <v>1125.2371916508539</v>
      </c>
      <c r="G55" s="139">
        <v>71778.173317403431</v>
      </c>
      <c r="H55" s="164">
        <v>0</v>
      </c>
      <c r="I55" s="168"/>
    </row>
    <row r="56" spans="2:9" s="45" customFormat="1" ht="9" customHeight="1">
      <c r="B56" s="144" t="s">
        <v>122</v>
      </c>
      <c r="C56" s="135" t="s">
        <v>66</v>
      </c>
      <c r="D56" s="138">
        <v>27641.32104454685</v>
      </c>
      <c r="E56" s="138">
        <v>13450.445468509984</v>
      </c>
      <c r="F56" s="138">
        <v>-851.61290322580646</v>
      </c>
      <c r="G56" s="138">
        <v>63512.064322386905</v>
      </c>
      <c r="H56" s="169">
        <v>0</v>
      </c>
      <c r="I56" s="168"/>
    </row>
    <row r="57" spans="2:9" s="45" customFormat="1" ht="9" customHeight="1">
      <c r="B57" s="142" t="s">
        <v>82</v>
      </c>
      <c r="C57" s="39" t="s">
        <v>83</v>
      </c>
      <c r="D57" s="139">
        <v>12151.612903225807</v>
      </c>
      <c r="E57" s="139">
        <v>18625.960061443933</v>
      </c>
      <c r="F57" s="139">
        <v>6870.5069124423962</v>
      </c>
      <c r="G57" s="139">
        <v>33259.249649368867</v>
      </c>
      <c r="H57" s="164">
        <v>0</v>
      </c>
      <c r="I57" s="168"/>
    </row>
    <row r="58" spans="2:9" s="45" customFormat="1" ht="9" customHeight="1">
      <c r="B58" s="144" t="s">
        <v>80</v>
      </c>
      <c r="C58" s="135" t="s">
        <v>81</v>
      </c>
      <c r="D58" s="138">
        <v>13391.129032258064</v>
      </c>
      <c r="E58" s="138">
        <v>13268.904726181545</v>
      </c>
      <c r="F58" s="138">
        <v>4538.7096774193551</v>
      </c>
      <c r="G58" s="138">
        <v>71863.690284178185</v>
      </c>
      <c r="H58" s="169">
        <v>0</v>
      </c>
      <c r="I58" s="168"/>
    </row>
    <row r="59" spans="2:9" s="45" customFormat="1" ht="9" customHeight="1">
      <c r="B59" s="142" t="s">
        <v>10</v>
      </c>
      <c r="C59" s="39" t="s">
        <v>67</v>
      </c>
      <c r="D59" s="139">
        <v>41723.041474654376</v>
      </c>
      <c r="E59" s="139">
        <v>26841.873449131515</v>
      </c>
      <c r="F59" s="139">
        <v>-1795.1612903225807</v>
      </c>
      <c r="G59" s="139">
        <v>86603.935087255421</v>
      </c>
      <c r="H59" s="164">
        <v>1100.0322580645161</v>
      </c>
      <c r="I59" s="168"/>
    </row>
    <row r="60" spans="2:9" s="45" customFormat="1" ht="9" customHeight="1">
      <c r="B60" s="211" t="s">
        <v>153</v>
      </c>
      <c r="C60" s="205"/>
      <c r="D60" s="206">
        <v>67366.475561522559</v>
      </c>
      <c r="E60" s="206">
        <v>45541.286428246902</v>
      </c>
      <c r="F60" s="206">
        <v>14100.138002415042</v>
      </c>
      <c r="G60" s="206">
        <v>66926.625379395977</v>
      </c>
      <c r="H60" s="212">
        <v>368.5054479093983</v>
      </c>
      <c r="I60" s="168"/>
    </row>
    <row r="61" spans="2:9" s="45" customFormat="1" ht="15" customHeight="1">
      <c r="B61" s="303" t="s">
        <v>145</v>
      </c>
      <c r="C61" s="304"/>
      <c r="D61" s="304"/>
      <c r="E61" s="304"/>
      <c r="F61" s="304"/>
      <c r="G61" s="304"/>
      <c r="H61" s="305"/>
      <c r="I61" s="168"/>
    </row>
    <row r="62" spans="2:9" s="45" customFormat="1" ht="9" customHeight="1">
      <c r="B62" s="118" t="s">
        <v>130</v>
      </c>
      <c r="C62" s="37" t="s">
        <v>131</v>
      </c>
      <c r="D62" s="99">
        <v>54688.479262672809</v>
      </c>
      <c r="E62" s="99">
        <v>34480.539170506912</v>
      </c>
      <c r="F62" s="99">
        <v>1096.7741935483871</v>
      </c>
      <c r="G62" s="99">
        <v>47900.779953917052</v>
      </c>
      <c r="H62" s="162">
        <v>0</v>
      </c>
      <c r="I62" s="168"/>
    </row>
    <row r="63" spans="2:9" s="45" customFormat="1" ht="9" customHeight="1">
      <c r="B63" s="88" t="s">
        <v>132</v>
      </c>
      <c r="C63" s="77" t="s">
        <v>133</v>
      </c>
      <c r="D63" s="100">
        <v>48000</v>
      </c>
      <c r="E63" s="100">
        <v>27272.39567919503</v>
      </c>
      <c r="F63" s="100">
        <v>3225.8064516129034</v>
      </c>
      <c r="G63" s="100">
        <v>72722.085509472599</v>
      </c>
      <c r="H63" s="163">
        <v>0</v>
      </c>
      <c r="I63" s="168"/>
    </row>
    <row r="64" spans="2:9" s="45" customFormat="1" ht="9" customHeight="1">
      <c r="B64" s="119" t="s">
        <v>134</v>
      </c>
      <c r="C64" s="37" t="s">
        <v>135</v>
      </c>
      <c r="D64" s="99">
        <v>57359.447004608293</v>
      </c>
      <c r="E64" s="99">
        <v>34634.483353458687</v>
      </c>
      <c r="F64" s="99">
        <v>13731.566820276497</v>
      </c>
      <c r="G64" s="99">
        <v>67673.542744597042</v>
      </c>
      <c r="H64" s="162">
        <v>476.68202764976957</v>
      </c>
      <c r="I64" s="168"/>
    </row>
    <row r="65" spans="1:247" s="45" customFormat="1" ht="9" customHeight="1">
      <c r="B65" s="88" t="s">
        <v>136</v>
      </c>
      <c r="C65" s="77" t="s">
        <v>137</v>
      </c>
      <c r="D65" s="100">
        <v>82056.089093702001</v>
      </c>
      <c r="E65" s="100">
        <v>57242.981626205517</v>
      </c>
      <c r="F65" s="100">
        <v>31568.279569892475</v>
      </c>
      <c r="G65" s="100">
        <v>72937.296484086022</v>
      </c>
      <c r="H65" s="163">
        <v>4166.957715780296</v>
      </c>
      <c r="I65" s="168"/>
    </row>
    <row r="66" spans="1:247" s="45" customFormat="1" ht="9" customHeight="1">
      <c r="B66" s="118" t="s">
        <v>138</v>
      </c>
      <c r="C66" s="37" t="s">
        <v>139</v>
      </c>
      <c r="D66" s="99">
        <v>18239.032258064515</v>
      </c>
      <c r="E66" s="99">
        <v>25630.259777333715</v>
      </c>
      <c r="F66" s="99">
        <v>0</v>
      </c>
      <c r="G66" s="99">
        <v>39538.756993328032</v>
      </c>
      <c r="H66" s="162">
        <v>0</v>
      </c>
      <c r="I66" s="168"/>
    </row>
    <row r="67" spans="1:247" s="45" customFormat="1" ht="9" customHeight="1">
      <c r="B67" s="88" t="s">
        <v>140</v>
      </c>
      <c r="C67" s="77" t="s">
        <v>141</v>
      </c>
      <c r="D67" s="100">
        <v>30529.930875576036</v>
      </c>
      <c r="E67" s="100">
        <v>12575.061658049854</v>
      </c>
      <c r="F67" s="100">
        <v>4539.1705069124428</v>
      </c>
      <c r="G67" s="100">
        <v>73056.263623198349</v>
      </c>
      <c r="H67" s="163">
        <v>0</v>
      </c>
      <c r="I67" s="168"/>
    </row>
    <row r="68" spans="1:247" s="45" customFormat="1" ht="9" customHeight="1">
      <c r="B68" s="118" t="s">
        <v>142</v>
      </c>
      <c r="C68" s="37" t="s">
        <v>143</v>
      </c>
      <c r="D68" s="99">
        <v>1169.9308755760369</v>
      </c>
      <c r="E68" s="99">
        <v>7575.3456221198157</v>
      </c>
      <c r="F68" s="99">
        <v>0</v>
      </c>
      <c r="G68" s="99">
        <v>37751.599719495091</v>
      </c>
      <c r="H68" s="162">
        <v>0</v>
      </c>
      <c r="I68" s="168"/>
    </row>
    <row r="69" spans="1:247" s="45" customFormat="1" ht="9" customHeight="1">
      <c r="B69" s="217" t="s">
        <v>153</v>
      </c>
      <c r="C69" s="218"/>
      <c r="D69" s="219">
        <v>51734.525729646695</v>
      </c>
      <c r="E69" s="219">
        <v>35689.33327916135</v>
      </c>
      <c r="F69" s="219">
        <v>14675.76164874552</v>
      </c>
      <c r="G69" s="219">
        <v>65152.531028481237</v>
      </c>
      <c r="H69" s="216">
        <v>2982.0068067475586</v>
      </c>
      <c r="I69" s="168"/>
    </row>
    <row r="70" spans="1:247" s="95" customFormat="1" ht="18" customHeight="1">
      <c r="A70" s="61"/>
      <c r="B70" s="128" t="s">
        <v>144</v>
      </c>
      <c r="C70" s="165"/>
      <c r="D70" s="166">
        <f>D117/($D$119*D38)</f>
        <v>63078.855036208035</v>
      </c>
      <c r="E70" s="166">
        <f>E117/($D$119*E38)</f>
        <v>42543.225657514544</v>
      </c>
      <c r="F70" s="166">
        <f>F117/($D$119*F38)</f>
        <v>14260.156931124673</v>
      </c>
      <c r="G70" s="166">
        <f>G117/($D$119*G38)</f>
        <v>66380.291198144289</v>
      </c>
      <c r="H70" s="167">
        <f>H117/($D$119*H38)</f>
        <v>650.41702446888314</v>
      </c>
      <c r="I70" s="109"/>
      <c r="J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c r="DL70" s="45"/>
      <c r="DM70" s="45"/>
      <c r="DN70" s="45"/>
      <c r="DO70" s="45"/>
      <c r="DP70" s="45"/>
      <c r="DQ70" s="45"/>
      <c r="DR70" s="45"/>
      <c r="DS70" s="45"/>
      <c r="DT70" s="45"/>
      <c r="DU70" s="45"/>
      <c r="DV70" s="45"/>
      <c r="DW70" s="45"/>
      <c r="DX70" s="45"/>
      <c r="DY70" s="45"/>
      <c r="DZ70" s="45"/>
      <c r="EA70" s="45"/>
      <c r="EB70" s="45"/>
      <c r="EC70" s="45"/>
      <c r="ED70" s="45"/>
      <c r="EE70" s="45"/>
      <c r="EF70" s="45"/>
      <c r="EG70" s="45"/>
      <c r="EH70" s="45"/>
      <c r="EI70" s="45"/>
      <c r="EJ70" s="45"/>
      <c r="EK70" s="45"/>
      <c r="EL70" s="45"/>
      <c r="EM70" s="45"/>
      <c r="EN70" s="45"/>
      <c r="EO70" s="45"/>
      <c r="EP70" s="45"/>
      <c r="EQ70" s="45"/>
      <c r="ER70" s="45"/>
      <c r="ES70" s="45"/>
      <c r="ET70" s="45"/>
      <c r="EU70" s="45"/>
      <c r="EV70" s="45"/>
      <c r="EW70" s="45"/>
      <c r="EX70" s="45"/>
      <c r="EY70" s="45"/>
      <c r="EZ70" s="45"/>
      <c r="FA70" s="45"/>
      <c r="FB70" s="45"/>
      <c r="FC70" s="45"/>
      <c r="FD70" s="45"/>
      <c r="FE70" s="45"/>
      <c r="FF70" s="45"/>
      <c r="FG70" s="45"/>
      <c r="FH70" s="45"/>
      <c r="FI70" s="45"/>
      <c r="FJ70" s="45"/>
      <c r="FK70" s="45"/>
      <c r="FL70" s="45"/>
      <c r="FM70" s="45"/>
      <c r="FN70" s="45"/>
      <c r="FO70" s="45"/>
      <c r="FP70" s="45"/>
      <c r="FQ70" s="45"/>
      <c r="FR70" s="45"/>
      <c r="FS70" s="45"/>
      <c r="FT70" s="45"/>
      <c r="FU70" s="45"/>
      <c r="FV70" s="45"/>
      <c r="FW70" s="45"/>
      <c r="FX70" s="45"/>
      <c r="FY70" s="45"/>
      <c r="FZ70" s="45"/>
      <c r="GA70" s="45"/>
      <c r="GB70" s="45"/>
      <c r="GC70" s="45"/>
      <c r="GD70" s="45"/>
      <c r="GE70" s="45"/>
      <c r="GF70" s="45"/>
      <c r="GG70" s="45"/>
      <c r="GH70" s="45"/>
      <c r="GI70" s="45"/>
      <c r="GJ70" s="45"/>
      <c r="GK70" s="45"/>
      <c r="GL70" s="45"/>
      <c r="GM70" s="45"/>
      <c r="GN70" s="45"/>
      <c r="GO70" s="45"/>
      <c r="GP70" s="45"/>
      <c r="GQ70" s="45"/>
      <c r="GR70" s="45"/>
      <c r="GS70" s="45"/>
      <c r="GT70" s="45"/>
      <c r="GU70" s="45"/>
      <c r="GV70" s="45"/>
      <c r="GW70" s="45"/>
      <c r="GX70" s="45"/>
      <c r="GY70" s="45"/>
      <c r="GZ70" s="45"/>
      <c r="HA70" s="45"/>
      <c r="HB70" s="45"/>
      <c r="HC70" s="45"/>
      <c r="HD70" s="45"/>
      <c r="HE70" s="45"/>
      <c r="HF70" s="45"/>
      <c r="HG70" s="45"/>
      <c r="HH70" s="45"/>
      <c r="HI70" s="45"/>
      <c r="HJ70" s="45"/>
      <c r="HK70" s="45"/>
      <c r="HL70" s="45"/>
      <c r="HM70" s="45"/>
      <c r="HN70" s="45"/>
      <c r="HO70" s="45"/>
      <c r="HP70" s="45"/>
      <c r="HQ70" s="45"/>
      <c r="HR70" s="45"/>
      <c r="HS70" s="45"/>
      <c r="HT70" s="45"/>
      <c r="HU70" s="45"/>
      <c r="HV70" s="45"/>
      <c r="HW70" s="45"/>
      <c r="HX70" s="45"/>
      <c r="HY70" s="45"/>
      <c r="HZ70" s="45"/>
      <c r="IA70" s="45"/>
      <c r="IB70" s="45"/>
      <c r="IC70" s="45"/>
      <c r="ID70" s="45"/>
      <c r="IE70" s="45"/>
      <c r="IF70" s="45"/>
      <c r="IG70" s="45"/>
      <c r="IH70" s="45"/>
      <c r="II70" s="45"/>
      <c r="IJ70" s="45"/>
      <c r="IK70" s="45"/>
      <c r="IL70" s="45"/>
      <c r="IM70" s="45"/>
    </row>
    <row r="71" spans="1:247" ht="22.5" customHeight="1">
      <c r="B71" s="161" t="s">
        <v>129</v>
      </c>
    </row>
    <row r="72" spans="1:247" s="45" customFormat="1" ht="22.5" customHeight="1">
      <c r="B72" s="299" t="s">
        <v>126</v>
      </c>
      <c r="C72" s="300"/>
      <c r="D72" s="300"/>
      <c r="E72" s="300"/>
      <c r="F72" s="300"/>
      <c r="G72" s="300"/>
      <c r="H72" s="301"/>
      <c r="I72" s="108"/>
    </row>
    <row r="73" spans="1:247" s="45" customFormat="1" ht="15" customHeight="1">
      <c r="B73" s="302" t="s">
        <v>6</v>
      </c>
      <c r="C73" s="291" t="s">
        <v>50</v>
      </c>
      <c r="D73" s="292" t="s">
        <v>70</v>
      </c>
      <c r="E73" s="293"/>
      <c r="F73" s="294"/>
      <c r="G73" s="291" t="s">
        <v>71</v>
      </c>
      <c r="H73" s="296" t="s">
        <v>48</v>
      </c>
      <c r="I73" s="306"/>
      <c r="J73" s="51"/>
    </row>
    <row r="74" spans="1:247" s="45" customFormat="1" ht="24" customHeight="1">
      <c r="B74" s="302"/>
      <c r="C74" s="291"/>
      <c r="D74" s="96" t="s">
        <v>44</v>
      </c>
      <c r="E74" s="98" t="s">
        <v>45</v>
      </c>
      <c r="F74" s="97" t="s">
        <v>46</v>
      </c>
      <c r="G74" s="291"/>
      <c r="H74" s="296"/>
      <c r="I74" s="306"/>
    </row>
    <row r="75" spans="1:247" s="45" customFormat="1" ht="15">
      <c r="B75" s="303" t="s">
        <v>156</v>
      </c>
      <c r="C75" s="304"/>
      <c r="D75" s="304"/>
      <c r="E75" s="304"/>
      <c r="F75" s="304"/>
      <c r="G75" s="304"/>
      <c r="H75" s="305"/>
      <c r="I75" s="170"/>
    </row>
    <row r="76" spans="1:247" s="45" customFormat="1" ht="9" customHeight="1">
      <c r="B76" s="118" t="s">
        <v>119</v>
      </c>
      <c r="C76" s="37" t="s">
        <v>54</v>
      </c>
      <c r="D76" s="106">
        <f>D44/$D$120</f>
        <v>117.13859917877525</v>
      </c>
      <c r="E76" s="106">
        <f>E44/$D$120</f>
        <v>53.827989624874576</v>
      </c>
      <c r="F76" s="106">
        <f>F44/$D$120</f>
        <v>13.230951957813703</v>
      </c>
      <c r="G76" s="106">
        <f>G44/$D$120</f>
        <v>88.318892904757988</v>
      </c>
      <c r="H76" s="172">
        <f>H44/$D$120</f>
        <v>0</v>
      </c>
      <c r="I76" s="170"/>
    </row>
    <row r="77" spans="1:247" s="45" customFormat="1" ht="9" customHeight="1">
      <c r="B77" s="88" t="s">
        <v>1</v>
      </c>
      <c r="C77" s="77" t="s">
        <v>55</v>
      </c>
      <c r="D77" s="107">
        <f t="shared" ref="D77:H77" si="3">D45/$D$120</f>
        <v>94.681650391913834</v>
      </c>
      <c r="E77" s="107">
        <f t="shared" si="3"/>
        <v>64.147874594599614</v>
      </c>
      <c r="F77" s="107">
        <f t="shared" si="3"/>
        <v>21.618498571414296</v>
      </c>
      <c r="G77" s="107">
        <f t="shared" si="3"/>
        <v>117.46035991340284</v>
      </c>
      <c r="H77" s="173">
        <f t="shared" si="3"/>
        <v>2.1604777271092055</v>
      </c>
      <c r="I77" s="171"/>
    </row>
    <row r="78" spans="1:247" s="45" customFormat="1" ht="9" customHeight="1">
      <c r="B78" s="119" t="s">
        <v>42</v>
      </c>
      <c r="C78" s="37" t="s">
        <v>56</v>
      </c>
      <c r="D78" s="106">
        <f t="shared" ref="D78:H78" si="4">D46/$D$120</f>
        <v>55.837344932788447</v>
      </c>
      <c r="E78" s="106">
        <f t="shared" si="4"/>
        <v>23.270437739236204</v>
      </c>
      <c r="F78" s="106">
        <f t="shared" si="4"/>
        <v>11.013145764700065</v>
      </c>
      <c r="G78" s="106">
        <f t="shared" si="4"/>
        <v>95.473003578378595</v>
      </c>
      <c r="H78" s="172">
        <f t="shared" si="4"/>
        <v>0.51638586858541435</v>
      </c>
      <c r="I78" s="170"/>
    </row>
    <row r="79" spans="1:247" s="45" customFormat="1" ht="9" customHeight="1">
      <c r="B79" s="88" t="s">
        <v>18</v>
      </c>
      <c r="C79" s="77" t="s">
        <v>57</v>
      </c>
      <c r="D79" s="107">
        <f t="shared" ref="D79:H79" si="5">D47/$D$120</f>
        <v>29.807047464099934</v>
      </c>
      <c r="E79" s="107">
        <f t="shared" si="5"/>
        <v>35.498061620693278</v>
      </c>
      <c r="F79" s="107">
        <f t="shared" si="5"/>
        <v>17.40219009585525</v>
      </c>
      <c r="G79" s="107">
        <f t="shared" si="5"/>
        <v>75.352859635706906</v>
      </c>
      <c r="H79" s="173">
        <f t="shared" si="5"/>
        <v>0</v>
      </c>
      <c r="I79" s="171"/>
    </row>
    <row r="80" spans="1:247" s="45" customFormat="1" ht="9" customHeight="1">
      <c r="B80" s="118" t="s">
        <v>68</v>
      </c>
      <c r="C80" s="37" t="s">
        <v>58</v>
      </c>
      <c r="D80" s="106">
        <f t="shared" ref="D80:H80" si="6">D48/$D$120</f>
        <v>94.74184898773089</v>
      </c>
      <c r="E80" s="106">
        <f t="shared" si="6"/>
        <v>147.37569848510319</v>
      </c>
      <c r="F80" s="106">
        <f t="shared" si="6"/>
        <v>85.648933519178641</v>
      </c>
      <c r="G80" s="106">
        <f t="shared" si="6"/>
        <v>84.457052636961407</v>
      </c>
      <c r="H80" s="172">
        <f t="shared" si="6"/>
        <v>0.39832386726650243</v>
      </c>
      <c r="I80" s="170"/>
    </row>
    <row r="81" spans="2:9" s="45" customFormat="1" ht="9" customHeight="1">
      <c r="B81" s="88" t="s">
        <v>120</v>
      </c>
      <c r="C81" s="77" t="s">
        <v>59</v>
      </c>
      <c r="D81" s="107">
        <f t="shared" ref="D81:H81" si="7">D49/$D$120</f>
        <v>258.37999174125218</v>
      </c>
      <c r="E81" s="107">
        <f t="shared" si="7"/>
        <v>145.30092437198326</v>
      </c>
      <c r="F81" s="107">
        <f t="shared" si="7"/>
        <v>161.34760366775208</v>
      </c>
      <c r="G81" s="107">
        <f t="shared" si="7"/>
        <v>111.63913385268003</v>
      </c>
      <c r="H81" s="173">
        <f t="shared" si="7"/>
        <v>0.3915023588873891</v>
      </c>
      <c r="I81" s="171"/>
    </row>
    <row r="82" spans="2:9" s="45" customFormat="1" ht="9" customHeight="1">
      <c r="B82" s="118" t="s">
        <v>2</v>
      </c>
      <c r="C82" s="37" t="s">
        <v>60</v>
      </c>
      <c r="D82" s="106">
        <f t="shared" ref="D82:H82" si="8">D50/$D$120</f>
        <v>38.15312066872977</v>
      </c>
      <c r="E82" s="106">
        <f t="shared" si="8"/>
        <v>39.833702807137037</v>
      </c>
      <c r="F82" s="106">
        <f t="shared" si="8"/>
        <v>16.65487823292812</v>
      </c>
      <c r="G82" s="106">
        <f t="shared" si="8"/>
        <v>81.93149663404256</v>
      </c>
      <c r="H82" s="172">
        <f t="shared" si="8"/>
        <v>6.1197742635586042E-2</v>
      </c>
      <c r="I82" s="170"/>
    </row>
    <row r="83" spans="2:9" s="45" customFormat="1" ht="9" customHeight="1">
      <c r="B83" s="88" t="s">
        <v>3</v>
      </c>
      <c r="C83" s="77" t="s">
        <v>61</v>
      </c>
      <c r="D83" s="107">
        <f t="shared" ref="D83:H83" si="9">D51/$D$120</f>
        <v>41.157929832137036</v>
      </c>
      <c r="E83" s="107">
        <f t="shared" si="9"/>
        <v>36.711573842202633</v>
      </c>
      <c r="F83" s="107">
        <f t="shared" si="9"/>
        <v>5.9949308685820091</v>
      </c>
      <c r="G83" s="107">
        <f t="shared" si="9"/>
        <v>83.066650789275386</v>
      </c>
      <c r="H83" s="173">
        <f t="shared" si="9"/>
        <v>4.3198406566296033E-3</v>
      </c>
      <c r="I83" s="170"/>
    </row>
    <row r="84" spans="2:9" s="45" customFormat="1" ht="9" customHeight="1">
      <c r="B84" s="144" t="s">
        <v>121</v>
      </c>
      <c r="C84" s="135" t="s">
        <v>62</v>
      </c>
      <c r="D84" s="146">
        <f t="shared" ref="D84:H84" si="10">D52/$D$120</f>
        <v>43.428143546671336</v>
      </c>
      <c r="E84" s="146">
        <f t="shared" si="10"/>
        <v>21.188170958936453</v>
      </c>
      <c r="F84" s="146">
        <f t="shared" si="10"/>
        <v>11.66624807410704</v>
      </c>
      <c r="G84" s="146">
        <f t="shared" si="10"/>
        <v>108.39971440632291</v>
      </c>
      <c r="H84" s="174">
        <f t="shared" si="10"/>
        <v>1.5888463931764027</v>
      </c>
      <c r="I84" s="170"/>
    </row>
    <row r="85" spans="2:9" s="45" customFormat="1" ht="9" customHeight="1">
      <c r="B85" s="142" t="s">
        <v>7</v>
      </c>
      <c r="C85" s="39" t="s">
        <v>63</v>
      </c>
      <c r="D85" s="147">
        <f t="shared" ref="D85:H85" si="11">D53/$D$120</f>
        <v>70.894962082927776</v>
      </c>
      <c r="E85" s="147">
        <f t="shared" si="11"/>
        <v>62.326766355819153</v>
      </c>
      <c r="F85" s="147">
        <f t="shared" si="11"/>
        <v>22.192049986595947</v>
      </c>
      <c r="G85" s="147">
        <f t="shared" si="11"/>
        <v>69.133782577488489</v>
      </c>
      <c r="H85" s="175">
        <f t="shared" si="11"/>
        <v>1.1355241146032991</v>
      </c>
      <c r="I85" s="170"/>
    </row>
    <row r="86" spans="2:9" s="45" customFormat="1" ht="9" customHeight="1">
      <c r="B86" s="144" t="s">
        <v>8</v>
      </c>
      <c r="C86" s="135" t="s">
        <v>64</v>
      </c>
      <c r="D86" s="146">
        <f t="shared" ref="D86:H86" si="12">D54/$D$120</f>
        <v>32.386844549570682</v>
      </c>
      <c r="E86" s="146">
        <f t="shared" si="12"/>
        <v>31.816782527404275</v>
      </c>
      <c r="F86" s="146">
        <f t="shared" si="12"/>
        <v>3.4803156236857782</v>
      </c>
      <c r="G86" s="146">
        <f t="shared" si="12"/>
        <v>120.39811587209628</v>
      </c>
      <c r="H86" s="174">
        <f t="shared" si="12"/>
        <v>5.3075133158499169E-2</v>
      </c>
      <c r="I86" s="170"/>
    </row>
    <row r="87" spans="2:9" s="45" customFormat="1" ht="9" customHeight="1">
      <c r="B87" s="142" t="s">
        <v>9</v>
      </c>
      <c r="C87" s="39" t="s">
        <v>65</v>
      </c>
      <c r="D87" s="147">
        <f t="shared" ref="D87:H87" si="13">D55/$D$120</f>
        <v>29.041441222925329</v>
      </c>
      <c r="E87" s="147">
        <f t="shared" si="13"/>
        <v>21.08114780967227</v>
      </c>
      <c r="F87" s="147">
        <f t="shared" si="13"/>
        <v>1.7077770062542366</v>
      </c>
      <c r="G87" s="147">
        <f t="shared" si="13"/>
        <v>108.93802200276743</v>
      </c>
      <c r="H87" s="175">
        <f t="shared" si="13"/>
        <v>0</v>
      </c>
      <c r="I87" s="170"/>
    </row>
    <row r="88" spans="2:9" s="45" customFormat="1" ht="9" customHeight="1">
      <c r="B88" s="144" t="s">
        <v>122</v>
      </c>
      <c r="C88" s="135" t="s">
        <v>66</v>
      </c>
      <c r="D88" s="146">
        <f t="shared" ref="D88:H88" si="14">D56/$D$120</f>
        <v>41.951343994516307</v>
      </c>
      <c r="E88" s="146">
        <f t="shared" si="14"/>
        <v>20.413795122873296</v>
      </c>
      <c r="F88" s="146">
        <f t="shared" si="14"/>
        <v>-1.2924963244635774</v>
      </c>
      <c r="G88" s="146">
        <f t="shared" si="14"/>
        <v>96.392515173074273</v>
      </c>
      <c r="H88" s="174">
        <f t="shared" si="14"/>
        <v>0</v>
      </c>
      <c r="I88" s="170"/>
    </row>
    <row r="89" spans="2:9" s="45" customFormat="1" ht="9" customHeight="1">
      <c r="B89" s="142" t="s">
        <v>82</v>
      </c>
      <c r="C89" s="39" t="s">
        <v>83</v>
      </c>
      <c r="D89" s="147">
        <f t="shared" ref="D89:H89" si="15">D57/$D$120</f>
        <v>18.442551720660212</v>
      </c>
      <c r="E89" s="147">
        <f t="shared" si="15"/>
        <v>28.268694412487569</v>
      </c>
      <c r="F89" s="147">
        <f t="shared" si="15"/>
        <v>10.427395942330884</v>
      </c>
      <c r="G89" s="147">
        <f t="shared" si="15"/>
        <v>50.477696807310579</v>
      </c>
      <c r="H89" s="175">
        <f t="shared" si="15"/>
        <v>0</v>
      </c>
      <c r="I89" s="170"/>
    </row>
    <row r="90" spans="2:9" s="45" customFormat="1" ht="9" customHeight="1">
      <c r="B90" s="144" t="s">
        <v>80</v>
      </c>
      <c r="C90" s="135" t="s">
        <v>81</v>
      </c>
      <c r="D90" s="146">
        <f t="shared" ref="D90:H90" si="16">D58/$D$120</f>
        <v>20.323770329278126</v>
      </c>
      <c r="E90" s="146">
        <f t="shared" si="16"/>
        <v>20.138270008926444</v>
      </c>
      <c r="F90" s="146">
        <f t="shared" si="16"/>
        <v>6.8884179110615662</v>
      </c>
      <c r="G90" s="146">
        <f t="shared" si="16"/>
        <v>109.06781144679414</v>
      </c>
      <c r="H90" s="174">
        <f t="shared" si="16"/>
        <v>0</v>
      </c>
      <c r="I90" s="170"/>
    </row>
    <row r="91" spans="2:9" s="45" customFormat="1" ht="9" customHeight="1">
      <c r="B91" s="142" t="s">
        <v>10</v>
      </c>
      <c r="C91" s="39" t="s">
        <v>67</v>
      </c>
      <c r="D91" s="147">
        <f t="shared" ref="D91:H92" si="17">D59/$D$120</f>
        <v>63.323227662666568</v>
      </c>
      <c r="E91" s="147">
        <f t="shared" si="17"/>
        <v>40.738019167283639</v>
      </c>
      <c r="F91" s="147">
        <f t="shared" si="17"/>
        <v>-2.7245235021362908</v>
      </c>
      <c r="G91" s="147">
        <f t="shared" si="17"/>
        <v>131.43914020133167</v>
      </c>
      <c r="H91" s="175">
        <f t="shared" si="17"/>
        <v>1.6695233772928959</v>
      </c>
      <c r="I91" s="170"/>
    </row>
    <row r="92" spans="2:9" s="45" customFormat="1" ht="9" customHeight="1">
      <c r="B92" s="211" t="s">
        <v>153</v>
      </c>
      <c r="C92" s="205"/>
      <c r="D92" s="220">
        <f t="shared" si="17"/>
        <v>102.24237059527775</v>
      </c>
      <c r="E92" s="220">
        <f t="shared" si="17"/>
        <v>69.118193368008164</v>
      </c>
      <c r="F92" s="220">
        <f t="shared" si="17"/>
        <v>21.399836091631446</v>
      </c>
      <c r="G92" s="220">
        <f t="shared" si="17"/>
        <v>101.5748082068266</v>
      </c>
      <c r="H92" s="221">
        <f t="shared" si="17"/>
        <v>0.55928219871207385</v>
      </c>
      <c r="I92" s="171"/>
    </row>
    <row r="93" spans="2:9" s="45" customFormat="1" ht="15">
      <c r="B93" s="303" t="s">
        <v>145</v>
      </c>
      <c r="C93" s="304"/>
      <c r="D93" s="304"/>
      <c r="E93" s="304"/>
      <c r="F93" s="304"/>
      <c r="G93" s="304"/>
      <c r="H93" s="305"/>
      <c r="I93" s="171"/>
    </row>
    <row r="94" spans="2:9" s="45" customFormat="1" ht="9" customHeight="1">
      <c r="B94" s="118" t="s">
        <v>130</v>
      </c>
      <c r="C94" s="37" t="s">
        <v>131</v>
      </c>
      <c r="D94" s="146">
        <f t="shared" ref="D94:H94" si="18">D62/$D$120</f>
        <v>83.000924680406158</v>
      </c>
      <c r="E94" s="146">
        <f t="shared" si="18"/>
        <v>52.331252819904556</v>
      </c>
      <c r="F94" s="146">
        <f t="shared" si="18"/>
        <v>1.6645785996879405</v>
      </c>
      <c r="G94" s="146">
        <f t="shared" si="18"/>
        <v>72.699206170858645</v>
      </c>
      <c r="H94" s="174">
        <f t="shared" si="18"/>
        <v>0</v>
      </c>
      <c r="I94" s="170"/>
    </row>
    <row r="95" spans="2:9" s="45" customFormat="1" ht="9" customHeight="1">
      <c r="B95" s="88" t="s">
        <v>132</v>
      </c>
      <c r="C95" s="77" t="s">
        <v>133</v>
      </c>
      <c r="D95" s="147">
        <f t="shared" ref="D95:H95" si="19">D63/$D$120</f>
        <v>72.849792833401636</v>
      </c>
      <c r="E95" s="147">
        <f t="shared" si="19"/>
        <v>41.391424485414909</v>
      </c>
      <c r="F95" s="147">
        <f t="shared" si="19"/>
        <v>4.895819410846884</v>
      </c>
      <c r="G95" s="147">
        <f t="shared" si="19"/>
        <v>110.37060132870829</v>
      </c>
      <c r="H95" s="175">
        <f t="shared" si="19"/>
        <v>0</v>
      </c>
      <c r="I95" s="171"/>
    </row>
    <row r="96" spans="2:9" s="45" customFormat="1" ht="9" customHeight="1">
      <c r="B96" s="119" t="s">
        <v>134</v>
      </c>
      <c r="C96" s="37" t="s">
        <v>135</v>
      </c>
      <c r="D96" s="146">
        <f t="shared" ref="D96:H96" si="20">D64/$D$120</f>
        <v>87.054663152587366</v>
      </c>
      <c r="E96" s="146">
        <f t="shared" si="20"/>
        <v>52.564894524820055</v>
      </c>
      <c r="F96" s="146">
        <f t="shared" si="20"/>
        <v>20.840454127815718</v>
      </c>
      <c r="G96" s="146">
        <f t="shared" si="20"/>
        <v>102.70840769263009</v>
      </c>
      <c r="H96" s="174">
        <f t="shared" si="20"/>
        <v>0.72346222836857377</v>
      </c>
      <c r="I96" s="170"/>
    </row>
    <row r="97" spans="1:247" s="45" customFormat="1" ht="9" customHeight="1">
      <c r="B97" s="88" t="s">
        <v>136</v>
      </c>
      <c r="C97" s="77" t="s">
        <v>137</v>
      </c>
      <c r="D97" s="147">
        <f t="shared" ref="D97:H97" si="21">D65/$D$120</f>
        <v>124.53685606656954</v>
      </c>
      <c r="E97" s="147">
        <f t="shared" si="21"/>
        <v>86.877903179901836</v>
      </c>
      <c r="F97" s="147">
        <f t="shared" si="21"/>
        <v>47.911304724449415</v>
      </c>
      <c r="G97" s="147">
        <f t="shared" si="21"/>
        <v>110.69722788945958</v>
      </c>
      <c r="H97" s="175">
        <f t="shared" si="21"/>
        <v>6.3242084654195629</v>
      </c>
      <c r="I97" s="171"/>
    </row>
    <row r="98" spans="1:247" s="45" customFormat="1" ht="9" customHeight="1">
      <c r="B98" s="118" t="s">
        <v>138</v>
      </c>
      <c r="C98" s="37" t="s">
        <v>139</v>
      </c>
      <c r="D98" s="146">
        <f t="shared" ref="D98:H98" si="22">D66/$D$120</f>
        <v>27.681452530869365</v>
      </c>
      <c r="E98" s="146">
        <f t="shared" si="22"/>
        <v>38.899148230104743</v>
      </c>
      <c r="F98" s="146">
        <f t="shared" si="22"/>
        <v>0</v>
      </c>
      <c r="G98" s="146">
        <f t="shared" si="22"/>
        <v>60.008130330294939</v>
      </c>
      <c r="H98" s="174">
        <f t="shared" si="22"/>
        <v>0</v>
      </c>
      <c r="I98" s="171"/>
    </row>
    <row r="99" spans="1:247" s="45" customFormat="1" ht="9" customHeight="1">
      <c r="B99" s="88" t="s">
        <v>140</v>
      </c>
      <c r="C99" s="77" t="s">
        <v>141</v>
      </c>
      <c r="D99" s="147">
        <f t="shared" ref="D99:H101" si="23">D67/$D$120</f>
        <v>46.335398739662217</v>
      </c>
      <c r="E99" s="147">
        <f t="shared" si="23"/>
        <v>19.08522159700383</v>
      </c>
      <c r="F99" s="147">
        <f t="shared" si="23"/>
        <v>6.8891173138345438</v>
      </c>
      <c r="G99" s="147">
        <f t="shared" si="23"/>
        <v>110.87778479442449</v>
      </c>
      <c r="H99" s="175">
        <f t="shared" si="23"/>
        <v>0</v>
      </c>
      <c r="I99" s="171"/>
    </row>
    <row r="100" spans="1:247" s="45" customFormat="1" ht="9" customHeight="1">
      <c r="B100" s="118" t="s">
        <v>142</v>
      </c>
      <c r="C100" s="37" t="s">
        <v>143</v>
      </c>
      <c r="D100" s="146">
        <f t="shared" ref="D100:H100" si="24">D68/$D$120</f>
        <v>1.775608789898218</v>
      </c>
      <c r="E100" s="146">
        <f t="shared" si="24"/>
        <v>11.497132483600929</v>
      </c>
      <c r="F100" s="146">
        <f t="shared" si="24"/>
        <v>0</v>
      </c>
      <c r="G100" s="146">
        <f t="shared" si="24"/>
        <v>57.295754556140011</v>
      </c>
      <c r="H100" s="174">
        <f t="shared" si="24"/>
        <v>0</v>
      </c>
      <c r="I100" s="171"/>
    </row>
    <row r="101" spans="1:247" s="45" customFormat="1" ht="9" customHeight="1">
      <c r="B101" s="213" t="s">
        <v>153</v>
      </c>
      <c r="C101" s="214"/>
      <c r="D101" s="222">
        <f t="shared" si="23"/>
        <v>78.517697536230173</v>
      </c>
      <c r="E101" s="222">
        <f t="shared" si="23"/>
        <v>54.165844494773559</v>
      </c>
      <c r="F101" s="222">
        <f t="shared" si="23"/>
        <v>22.273462412156082</v>
      </c>
      <c r="G101" s="222">
        <f t="shared" si="23"/>
        <v>98.882258083263125</v>
      </c>
      <c r="H101" s="223">
        <f t="shared" si="23"/>
        <v>4.5258037104031912</v>
      </c>
      <c r="I101" s="170"/>
    </row>
    <row r="102" spans="1:247" s="95" customFormat="1" ht="18" customHeight="1">
      <c r="A102" s="61"/>
      <c r="B102" s="128" t="s">
        <v>144</v>
      </c>
      <c r="C102" s="165"/>
      <c r="D102" s="176">
        <f>D70/$D$120</f>
        <v>95.735031699081844</v>
      </c>
      <c r="E102" s="176">
        <f t="shared" ref="E102:H102" si="25">E70/$D$120</f>
        <v>64.568024491970661</v>
      </c>
      <c r="F102" s="176">
        <f t="shared" si="25"/>
        <v>21.642697462588099</v>
      </c>
      <c r="G102" s="176">
        <f t="shared" si="25"/>
        <v>100.74563462511844</v>
      </c>
      <c r="H102" s="177">
        <f t="shared" si="25"/>
        <v>0.9871405309974095</v>
      </c>
      <c r="I102" s="110"/>
      <c r="J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c r="EW102" s="45"/>
      <c r="EX102" s="45"/>
      <c r="EY102" s="45"/>
      <c r="EZ102" s="45"/>
      <c r="FA102" s="45"/>
      <c r="FB102" s="45"/>
      <c r="FC102" s="45"/>
      <c r="FD102" s="45"/>
      <c r="FE102" s="45"/>
      <c r="FF102" s="45"/>
      <c r="FG102" s="45"/>
      <c r="FH102" s="45"/>
      <c r="FI102" s="45"/>
      <c r="FJ102" s="45"/>
      <c r="FK102" s="45"/>
      <c r="FL102" s="45"/>
      <c r="FM102" s="45"/>
      <c r="FN102" s="45"/>
      <c r="FO102" s="45"/>
      <c r="FP102" s="45"/>
      <c r="FQ102" s="45"/>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c r="IC102" s="45"/>
      <c r="ID102" s="45"/>
      <c r="IE102" s="45"/>
      <c r="IF102" s="45"/>
      <c r="IG102" s="45"/>
      <c r="IH102" s="45"/>
      <c r="II102" s="45"/>
      <c r="IJ102" s="45"/>
      <c r="IK102" s="45"/>
      <c r="IL102" s="45"/>
      <c r="IM102" s="45"/>
    </row>
    <row r="103" spans="1:247" ht="22.5" customHeight="1">
      <c r="B103" s="161" t="str">
        <f>B71</f>
        <v>Win Agosto 2016 y posiciones de juego al 31-08-2016</v>
      </c>
    </row>
    <row r="115" spans="2:8">
      <c r="B115" s="224" t="s">
        <v>146</v>
      </c>
      <c r="C115" s="224"/>
      <c r="D115" s="224">
        <v>538866820</v>
      </c>
      <c r="E115" s="224">
        <v>1202623463.5079</v>
      </c>
      <c r="F115" s="224">
        <v>32756300</v>
      </c>
      <c r="G115" s="224">
        <v>9246316898.5</v>
      </c>
      <c r="H115" s="224">
        <v>20152402</v>
      </c>
    </row>
    <row r="116" spans="2:8">
      <c r="B116" s="224" t="s">
        <v>147</v>
      </c>
      <c r="C116" s="224"/>
      <c r="D116" s="224">
        <v>1856552700</v>
      </c>
      <c r="E116" s="224">
        <v>3508273000</v>
      </c>
      <c r="F116" s="224">
        <v>81738500</v>
      </c>
      <c r="G116" s="224">
        <v>21344774779</v>
      </c>
      <c r="H116" s="224">
        <v>20596875</v>
      </c>
    </row>
    <row r="117" spans="2:8">
      <c r="B117" s="224"/>
      <c r="C117" s="224"/>
      <c r="D117" s="224">
        <f>D116+D115</f>
        <v>2395419520</v>
      </c>
      <c r="E117" s="224">
        <f t="shared" ref="E117:H117" si="26">E116+E115</f>
        <v>4710896463.5079002</v>
      </c>
      <c r="F117" s="224">
        <f t="shared" si="26"/>
        <v>114494800</v>
      </c>
      <c r="G117" s="224">
        <f t="shared" si="26"/>
        <v>30591091677.5</v>
      </c>
      <c r="H117" s="224">
        <f t="shared" si="26"/>
        <v>40749277</v>
      </c>
    </row>
    <row r="118" spans="2:8">
      <c r="B118" s="224"/>
      <c r="C118" s="224"/>
      <c r="D118" s="224"/>
      <c r="E118" s="224"/>
      <c r="F118" s="224"/>
      <c r="G118" s="224"/>
      <c r="H118" s="224"/>
    </row>
    <row r="119" spans="2:8">
      <c r="B119" s="224" t="s">
        <v>148</v>
      </c>
      <c r="C119" s="224"/>
      <c r="D119" s="224">
        <v>31</v>
      </c>
      <c r="E119" s="224"/>
      <c r="F119" s="224"/>
      <c r="G119" s="224"/>
      <c r="H119" s="224"/>
    </row>
    <row r="120" spans="2:8">
      <c r="B120" s="224" t="s">
        <v>149</v>
      </c>
      <c r="C120" s="224"/>
      <c r="D120" s="224">
        <v>658.89</v>
      </c>
      <c r="E120" s="224"/>
      <c r="F120" s="224"/>
      <c r="G120" s="224"/>
      <c r="H120" s="224"/>
    </row>
    <row r="121" spans="2:8">
      <c r="B121" s="224"/>
      <c r="C121" s="224"/>
      <c r="D121" s="224"/>
      <c r="E121" s="224"/>
      <c r="F121" s="224"/>
      <c r="G121" s="224"/>
      <c r="H121" s="224"/>
    </row>
  </sheetData>
  <mergeCells count="27">
    <mergeCell ref="B93:H93"/>
    <mergeCell ref="B75:H75"/>
    <mergeCell ref="B11:I11"/>
    <mergeCell ref="B29:I29"/>
    <mergeCell ref="B61:H61"/>
    <mergeCell ref="B43:H43"/>
    <mergeCell ref="I73:I74"/>
    <mergeCell ref="B72:H72"/>
    <mergeCell ref="B73:B74"/>
    <mergeCell ref="C73:C74"/>
    <mergeCell ref="D73:F73"/>
    <mergeCell ref="G73:G74"/>
    <mergeCell ref="H73:H74"/>
    <mergeCell ref="I41:I42"/>
    <mergeCell ref="I9:I10"/>
    <mergeCell ref="B8:I8"/>
    <mergeCell ref="B41:B42"/>
    <mergeCell ref="C41:C42"/>
    <mergeCell ref="D41:F41"/>
    <mergeCell ref="G41:G42"/>
    <mergeCell ref="H41:H42"/>
    <mergeCell ref="B9:B10"/>
    <mergeCell ref="C9:C10"/>
    <mergeCell ref="D9:F9"/>
    <mergeCell ref="G9:G10"/>
    <mergeCell ref="H9:H10"/>
    <mergeCell ref="B40:H40"/>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6"/>
  <sheetViews>
    <sheetView showGridLines="0" zoomScaleNormal="100" workbookViewId="0">
      <selection activeCell="C50" sqref="C50:C51"/>
    </sheetView>
  </sheetViews>
  <sheetFormatPr baseColWidth="10" defaultColWidth="11.42578125" defaultRowHeight="9"/>
  <cols>
    <col min="1" max="1" width="4.140625" style="6" customWidth="1"/>
    <col min="2" max="3" width="32.140625" style="1" customWidth="1"/>
    <col min="4" max="5" width="12.85546875" style="1" bestFit="1" customWidth="1"/>
    <col min="6" max="6" width="13.140625" style="1" bestFit="1" customWidth="1"/>
    <col min="7" max="7" width="12.5703125" style="1" bestFit="1" customWidth="1"/>
    <col min="8" max="9" width="12.85546875" style="1" bestFit="1" customWidth="1"/>
    <col min="10" max="10" width="13.140625" style="1" bestFit="1" customWidth="1"/>
    <col min="11" max="11" width="12.5703125" style="1" bestFit="1" customWidth="1"/>
    <col min="12" max="12" width="8.7109375" style="1" bestFit="1" customWidth="1"/>
    <col min="13" max="13" width="6.5703125" style="1" bestFit="1" customWidth="1"/>
    <col min="14" max="14" width="8.28515625" style="1" bestFit="1" customWidth="1"/>
    <col min="15" max="15" width="7.710937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07" t="s">
        <v>34</v>
      </c>
      <c r="C8" s="308"/>
      <c r="D8" s="309"/>
      <c r="E8" s="309"/>
      <c r="F8" s="309"/>
      <c r="G8" s="309"/>
      <c r="H8" s="309"/>
      <c r="I8" s="309"/>
      <c r="J8" s="309"/>
      <c r="K8" s="309"/>
      <c r="L8" s="309"/>
      <c r="M8" s="309"/>
      <c r="N8" s="309"/>
      <c r="O8" s="309"/>
      <c r="P8" s="309"/>
      <c r="Q8" s="310"/>
      <c r="R8" s="23"/>
      <c r="T8" s="2"/>
    </row>
    <row r="9" spans="1:22" ht="11.25">
      <c r="A9" s="21"/>
      <c r="B9" s="82" t="s">
        <v>6</v>
      </c>
      <c r="C9" s="276" t="s">
        <v>50</v>
      </c>
      <c r="D9" s="25" t="s">
        <v>19</v>
      </c>
      <c r="E9" s="25" t="s">
        <v>20</v>
      </c>
      <c r="F9" s="25" t="s">
        <v>21</v>
      </c>
      <c r="G9" s="25" t="s">
        <v>22</v>
      </c>
      <c r="H9" s="25" t="s">
        <v>23</v>
      </c>
      <c r="I9" s="25" t="s">
        <v>24</v>
      </c>
      <c r="J9" s="25" t="s">
        <v>25</v>
      </c>
      <c r="K9" s="25" t="s">
        <v>26</v>
      </c>
      <c r="L9" s="25" t="s">
        <v>27</v>
      </c>
      <c r="M9" s="25" t="s">
        <v>39</v>
      </c>
      <c r="N9" s="25" t="s">
        <v>40</v>
      </c>
      <c r="O9" s="25" t="s">
        <v>41</v>
      </c>
      <c r="P9" s="25" t="s">
        <v>16</v>
      </c>
      <c r="Q9" s="83" t="s">
        <v>17</v>
      </c>
      <c r="R9" s="23"/>
    </row>
    <row r="10" spans="1:22" ht="15" customHeight="1">
      <c r="A10" s="21"/>
      <c r="B10" s="303" t="s">
        <v>156</v>
      </c>
      <c r="C10" s="304"/>
      <c r="D10" s="304"/>
      <c r="E10" s="304"/>
      <c r="F10" s="304"/>
      <c r="G10" s="304"/>
      <c r="H10" s="304"/>
      <c r="I10" s="304"/>
      <c r="J10" s="304"/>
      <c r="K10" s="304"/>
      <c r="L10" s="304"/>
      <c r="M10" s="304"/>
      <c r="N10" s="304"/>
      <c r="O10" s="304"/>
      <c r="P10" s="304"/>
      <c r="Q10" s="305"/>
      <c r="R10" s="23"/>
      <c r="U10" s="80"/>
      <c r="V10" s="72"/>
    </row>
    <row r="11" spans="1:22">
      <c r="A11" s="21"/>
      <c r="B11" s="119" t="s">
        <v>119</v>
      </c>
      <c r="C11" s="277" t="s">
        <v>54</v>
      </c>
      <c r="D11" s="27">
        <v>1070134876</v>
      </c>
      <c r="E11" s="27">
        <v>957013037</v>
      </c>
      <c r="F11" s="27">
        <v>1034798126</v>
      </c>
      <c r="G11" s="27">
        <v>1071636590</v>
      </c>
      <c r="H11" s="27">
        <v>1129045268</v>
      </c>
      <c r="I11" s="27">
        <v>1039466147</v>
      </c>
      <c r="J11" s="27">
        <v>1077623807</v>
      </c>
      <c r="K11" s="27">
        <v>1060693852</v>
      </c>
      <c r="L11" s="27">
        <v>0</v>
      </c>
      <c r="M11" s="27">
        <v>0</v>
      </c>
      <c r="N11" s="27">
        <v>0</v>
      </c>
      <c r="O11" s="27">
        <v>0</v>
      </c>
      <c r="P11" s="27">
        <v>8440411703</v>
      </c>
      <c r="Q11" s="178">
        <v>12388940.050125085</v>
      </c>
      <c r="R11" s="23"/>
      <c r="U11" s="80"/>
      <c r="V11" s="72"/>
    </row>
    <row r="12" spans="1:22" s="3" customFormat="1">
      <c r="A12" s="21"/>
      <c r="B12" s="179" t="s">
        <v>1</v>
      </c>
      <c r="C12" s="278" t="s">
        <v>55</v>
      </c>
      <c r="D12" s="26">
        <v>2508921695</v>
      </c>
      <c r="E12" s="26">
        <v>2323611958</v>
      </c>
      <c r="F12" s="26">
        <v>2297229263</v>
      </c>
      <c r="G12" s="26">
        <v>2415278956</v>
      </c>
      <c r="H12" s="26">
        <v>2423941056</v>
      </c>
      <c r="I12" s="26">
        <v>2196007112</v>
      </c>
      <c r="J12" s="26">
        <v>2459596822</v>
      </c>
      <c r="K12" s="26">
        <v>2469394447</v>
      </c>
      <c r="L12" s="26">
        <v>0</v>
      </c>
      <c r="M12" s="26">
        <v>0</v>
      </c>
      <c r="N12" s="26">
        <v>0</v>
      </c>
      <c r="O12" s="26">
        <v>0</v>
      </c>
      <c r="P12" s="26">
        <v>19093981309</v>
      </c>
      <c r="Q12" s="180">
        <v>28016143.217793513</v>
      </c>
      <c r="R12" s="22"/>
      <c r="S12" s="4"/>
      <c r="U12" s="80"/>
      <c r="V12" s="72"/>
    </row>
    <row r="13" spans="1:22" s="3" customFormat="1">
      <c r="A13" s="21"/>
      <c r="B13" s="119" t="s">
        <v>42</v>
      </c>
      <c r="C13" s="277" t="s">
        <v>56</v>
      </c>
      <c r="D13" s="27">
        <v>815517217</v>
      </c>
      <c r="E13" s="27">
        <v>708391016</v>
      </c>
      <c r="F13" s="27">
        <v>856342113</v>
      </c>
      <c r="G13" s="27">
        <v>882524363</v>
      </c>
      <c r="H13" s="27">
        <v>891385469</v>
      </c>
      <c r="I13" s="27">
        <v>818666579</v>
      </c>
      <c r="J13" s="27">
        <v>957360195</v>
      </c>
      <c r="K13" s="27">
        <v>916450433</v>
      </c>
      <c r="L13" s="27">
        <v>0</v>
      </c>
      <c r="M13" s="27">
        <v>0</v>
      </c>
      <c r="N13" s="27">
        <v>0</v>
      </c>
      <c r="O13" s="27">
        <v>0</v>
      </c>
      <c r="P13" s="27">
        <v>6846637385</v>
      </c>
      <c r="Q13" s="178">
        <v>10064671.919958442</v>
      </c>
      <c r="R13" s="22"/>
      <c r="S13" s="4"/>
      <c r="U13" s="80"/>
      <c r="V13" s="72"/>
    </row>
    <row r="14" spans="1:22" s="3" customFormat="1">
      <c r="A14" s="21"/>
      <c r="B14" s="181" t="s">
        <v>18</v>
      </c>
      <c r="C14" s="279" t="s">
        <v>57</v>
      </c>
      <c r="D14" s="28">
        <v>720058741</v>
      </c>
      <c r="E14" s="28">
        <v>739009660</v>
      </c>
      <c r="F14" s="28">
        <v>590781860</v>
      </c>
      <c r="G14" s="28">
        <v>524971630</v>
      </c>
      <c r="H14" s="28">
        <v>622926552</v>
      </c>
      <c r="I14" s="28">
        <v>532874638</v>
      </c>
      <c r="J14" s="28">
        <v>732375729</v>
      </c>
      <c r="K14" s="28">
        <v>627084402</v>
      </c>
      <c r="L14" s="28">
        <v>0</v>
      </c>
      <c r="M14" s="28">
        <v>0</v>
      </c>
      <c r="N14" s="28">
        <v>0</v>
      </c>
      <c r="O14" s="28">
        <v>0</v>
      </c>
      <c r="P14" s="28">
        <v>5090083212</v>
      </c>
      <c r="Q14" s="180">
        <v>7458226.0671520559</v>
      </c>
      <c r="R14" s="22"/>
      <c r="S14" s="4"/>
      <c r="U14" s="80"/>
      <c r="V14" s="72"/>
    </row>
    <row r="15" spans="1:22" s="3" customFormat="1">
      <c r="A15" s="21"/>
      <c r="B15" s="119" t="s">
        <v>68</v>
      </c>
      <c r="C15" s="277" t="s">
        <v>58</v>
      </c>
      <c r="D15" s="29">
        <v>3297887169</v>
      </c>
      <c r="E15" s="29">
        <v>2849170743</v>
      </c>
      <c r="F15" s="29">
        <v>3387018755</v>
      </c>
      <c r="G15" s="29">
        <v>2853275010</v>
      </c>
      <c r="H15" s="29">
        <v>3429995513</v>
      </c>
      <c r="I15" s="29">
        <v>3170350724</v>
      </c>
      <c r="J15" s="29">
        <v>3483806111</v>
      </c>
      <c r="K15" s="29">
        <v>3759424472</v>
      </c>
      <c r="L15" s="29">
        <v>0</v>
      </c>
      <c r="M15" s="29">
        <v>0</v>
      </c>
      <c r="N15" s="29">
        <v>0</v>
      </c>
      <c r="O15" s="29">
        <v>0</v>
      </c>
      <c r="P15" s="29">
        <v>26230928497</v>
      </c>
      <c r="Q15" s="178">
        <v>38528470.217142634</v>
      </c>
      <c r="R15" s="22"/>
      <c r="S15" s="4"/>
      <c r="U15" s="80"/>
      <c r="V15" s="72"/>
    </row>
    <row r="16" spans="1:22" s="3" customFormat="1">
      <c r="A16" s="21"/>
      <c r="B16" s="181" t="s">
        <v>120</v>
      </c>
      <c r="C16" s="279" t="s">
        <v>59</v>
      </c>
      <c r="D16" s="30">
        <v>6781162601</v>
      </c>
      <c r="E16" s="30">
        <v>6060288698</v>
      </c>
      <c r="F16" s="30">
        <v>6529324028</v>
      </c>
      <c r="G16" s="30">
        <v>7038594815</v>
      </c>
      <c r="H16" s="30">
        <v>7167713050</v>
      </c>
      <c r="I16" s="30">
        <v>6951743652</v>
      </c>
      <c r="J16" s="30">
        <v>7140014231</v>
      </c>
      <c r="K16" s="30">
        <v>7151353896</v>
      </c>
      <c r="L16" s="30">
        <v>0</v>
      </c>
      <c r="M16" s="30">
        <v>0</v>
      </c>
      <c r="N16" s="30">
        <v>0</v>
      </c>
      <c r="O16" s="30">
        <v>0</v>
      </c>
      <c r="P16" s="30">
        <v>54820194971</v>
      </c>
      <c r="Q16" s="180">
        <v>80510256.338989154</v>
      </c>
      <c r="R16" s="22"/>
      <c r="S16" s="4"/>
      <c r="U16" s="80"/>
      <c r="V16" s="72"/>
    </row>
    <row r="17" spans="1:22" s="3" customFormat="1">
      <c r="A17" s="21"/>
      <c r="B17" s="119" t="s">
        <v>2</v>
      </c>
      <c r="C17" s="277" t="s">
        <v>60</v>
      </c>
      <c r="D17" s="27">
        <v>521752353</v>
      </c>
      <c r="E17" s="27">
        <v>578757235</v>
      </c>
      <c r="F17" s="27">
        <v>588416504</v>
      </c>
      <c r="G17" s="27">
        <v>538915369</v>
      </c>
      <c r="H17" s="27">
        <v>590966021</v>
      </c>
      <c r="I17" s="27">
        <v>506379281</v>
      </c>
      <c r="J17" s="27">
        <v>567773280</v>
      </c>
      <c r="K17" s="27">
        <v>509382698</v>
      </c>
      <c r="L17" s="27">
        <v>0</v>
      </c>
      <c r="M17" s="27">
        <v>0</v>
      </c>
      <c r="N17" s="27">
        <v>0</v>
      </c>
      <c r="O17" s="27">
        <v>0</v>
      </c>
      <c r="P17" s="27">
        <v>4402342741</v>
      </c>
      <c r="Q17" s="178">
        <v>6458554.7954067551</v>
      </c>
      <c r="R17" s="22"/>
      <c r="S17" s="4"/>
      <c r="U17" s="80"/>
      <c r="V17" s="72"/>
    </row>
    <row r="18" spans="1:22" s="3" customFormat="1">
      <c r="A18" s="21"/>
      <c r="B18" s="181" t="s">
        <v>3</v>
      </c>
      <c r="C18" s="279" t="s">
        <v>61</v>
      </c>
      <c r="D18" s="30">
        <v>907913223</v>
      </c>
      <c r="E18" s="30">
        <v>830828934</v>
      </c>
      <c r="F18" s="30">
        <v>969064645</v>
      </c>
      <c r="G18" s="30">
        <v>1028926069</v>
      </c>
      <c r="H18" s="30">
        <v>1001650557</v>
      </c>
      <c r="I18" s="30">
        <v>945877649</v>
      </c>
      <c r="J18" s="30">
        <v>1121702305</v>
      </c>
      <c r="K18" s="30">
        <v>893091886</v>
      </c>
      <c r="L18" s="30">
        <v>0</v>
      </c>
      <c r="M18" s="30">
        <v>0</v>
      </c>
      <c r="N18" s="30">
        <v>0</v>
      </c>
      <c r="O18" s="30">
        <v>0</v>
      </c>
      <c r="P18" s="30">
        <v>7699055268</v>
      </c>
      <c r="Q18" s="180">
        <v>11313312.054569937</v>
      </c>
      <c r="R18" s="22"/>
      <c r="S18" s="4"/>
      <c r="U18" s="80"/>
      <c r="V18" s="72"/>
    </row>
    <row r="19" spans="1:22" s="3" customFormat="1">
      <c r="A19" s="21"/>
      <c r="B19" s="119" t="s">
        <v>121</v>
      </c>
      <c r="C19" s="277" t="s">
        <v>62</v>
      </c>
      <c r="D19" s="27">
        <v>3135938839</v>
      </c>
      <c r="E19" s="27">
        <v>2899090483</v>
      </c>
      <c r="F19" s="27">
        <v>3253207847</v>
      </c>
      <c r="G19" s="27">
        <v>3174399091</v>
      </c>
      <c r="H19" s="27">
        <v>3421857845</v>
      </c>
      <c r="I19" s="27">
        <v>3074534237</v>
      </c>
      <c r="J19" s="27">
        <v>3525615655</v>
      </c>
      <c r="K19" s="27">
        <v>3286024906</v>
      </c>
      <c r="L19" s="27">
        <v>0</v>
      </c>
      <c r="M19" s="27">
        <v>0</v>
      </c>
      <c r="N19" s="27">
        <v>0</v>
      </c>
      <c r="O19" s="27">
        <v>0</v>
      </c>
      <c r="P19" s="27">
        <v>25770668903</v>
      </c>
      <c r="Q19" s="178">
        <v>37850688.295275651</v>
      </c>
      <c r="R19" s="22"/>
      <c r="S19" s="4"/>
      <c r="U19" s="80"/>
      <c r="V19" s="72"/>
    </row>
    <row r="20" spans="1:22" s="3" customFormat="1">
      <c r="A20" s="21"/>
      <c r="B20" s="181" t="s">
        <v>7</v>
      </c>
      <c r="C20" s="279" t="s">
        <v>63</v>
      </c>
      <c r="D20" s="30">
        <v>359646793</v>
      </c>
      <c r="E20" s="30">
        <v>357454536</v>
      </c>
      <c r="F20" s="30">
        <v>379416221</v>
      </c>
      <c r="G20" s="30">
        <v>382414886</v>
      </c>
      <c r="H20" s="30">
        <v>428929825</v>
      </c>
      <c r="I20" s="30">
        <v>363758183</v>
      </c>
      <c r="J20" s="30">
        <v>399475394</v>
      </c>
      <c r="K20" s="30">
        <v>390558696</v>
      </c>
      <c r="L20" s="30">
        <v>0</v>
      </c>
      <c r="M20" s="30">
        <v>0</v>
      </c>
      <c r="N20" s="30">
        <v>0</v>
      </c>
      <c r="O20" s="30">
        <v>0</v>
      </c>
      <c r="P20" s="30">
        <v>3061654534</v>
      </c>
      <c r="Q20" s="180">
        <v>4496352.5971993785</v>
      </c>
      <c r="R20" s="22"/>
      <c r="S20" s="4"/>
      <c r="U20" s="80"/>
      <c r="V20" s="72"/>
    </row>
    <row r="21" spans="1:22" s="3" customFormat="1">
      <c r="A21" s="21"/>
      <c r="B21" s="119" t="s">
        <v>8</v>
      </c>
      <c r="C21" s="277" t="s">
        <v>64</v>
      </c>
      <c r="D21" s="27">
        <v>1803130867</v>
      </c>
      <c r="E21" s="27">
        <v>1778817990</v>
      </c>
      <c r="F21" s="27">
        <v>1731781769</v>
      </c>
      <c r="G21" s="27">
        <v>1816664703</v>
      </c>
      <c r="H21" s="27">
        <v>1913912781</v>
      </c>
      <c r="I21" s="27">
        <v>1716304587</v>
      </c>
      <c r="J21" s="27">
        <v>1923277538</v>
      </c>
      <c r="K21" s="27">
        <v>1886658981</v>
      </c>
      <c r="L21" s="27">
        <v>0</v>
      </c>
      <c r="M21" s="27">
        <v>0</v>
      </c>
      <c r="N21" s="27">
        <v>0</v>
      </c>
      <c r="O21" s="27">
        <v>0</v>
      </c>
      <c r="P21" s="27">
        <v>14570549216</v>
      </c>
      <c r="Q21" s="178">
        <v>21389845.408005625</v>
      </c>
      <c r="R21" s="22"/>
      <c r="S21" s="4"/>
      <c r="U21" s="80"/>
      <c r="V21" s="72"/>
    </row>
    <row r="22" spans="1:22" s="3" customFormat="1">
      <c r="A22" s="21"/>
      <c r="B22" s="181" t="s">
        <v>9</v>
      </c>
      <c r="C22" s="279" t="s">
        <v>65</v>
      </c>
      <c r="D22" s="30">
        <v>1012596423</v>
      </c>
      <c r="E22" s="30">
        <v>1173386136</v>
      </c>
      <c r="F22" s="30">
        <v>1063022285</v>
      </c>
      <c r="G22" s="30">
        <v>1003900808</v>
      </c>
      <c r="H22" s="30">
        <v>949689766</v>
      </c>
      <c r="I22" s="30">
        <v>918234480</v>
      </c>
      <c r="J22" s="30">
        <v>1006573827</v>
      </c>
      <c r="K22" s="30">
        <v>977215116</v>
      </c>
      <c r="L22" s="30">
        <v>0</v>
      </c>
      <c r="M22" s="30">
        <v>0</v>
      </c>
      <c r="N22" s="30">
        <v>0</v>
      </c>
      <c r="O22" s="30">
        <v>0</v>
      </c>
      <c r="P22" s="30">
        <v>8104618841</v>
      </c>
      <c r="Q22" s="180">
        <v>11881044.183534633</v>
      </c>
      <c r="R22" s="22"/>
      <c r="S22" s="4"/>
      <c r="U22" s="80"/>
      <c r="V22" s="72"/>
    </row>
    <row r="23" spans="1:22" s="3" customFormat="1">
      <c r="A23" s="21"/>
      <c r="B23" s="119" t="s">
        <v>122</v>
      </c>
      <c r="C23" s="277" t="s">
        <v>66</v>
      </c>
      <c r="D23" s="27">
        <v>641767274</v>
      </c>
      <c r="E23" s="27">
        <v>671184178</v>
      </c>
      <c r="F23" s="27">
        <v>628010154</v>
      </c>
      <c r="G23" s="27">
        <v>618178025</v>
      </c>
      <c r="H23" s="27">
        <v>731284925</v>
      </c>
      <c r="I23" s="27">
        <v>662623505</v>
      </c>
      <c r="J23" s="27">
        <v>826727219</v>
      </c>
      <c r="K23" s="27">
        <v>735141240</v>
      </c>
      <c r="L23" s="27">
        <v>0</v>
      </c>
      <c r="M23" s="27">
        <v>0</v>
      </c>
      <c r="N23" s="27">
        <v>0</v>
      </c>
      <c r="O23" s="27">
        <v>0</v>
      </c>
      <c r="P23" s="27">
        <v>5514916520</v>
      </c>
      <c r="Q23" s="178">
        <v>8104063.7630882962</v>
      </c>
      <c r="R23" s="22"/>
      <c r="S23" s="4"/>
      <c r="U23" s="80"/>
      <c r="V23" s="72"/>
    </row>
    <row r="24" spans="1:22" s="3" customFormat="1">
      <c r="A24" s="21"/>
      <c r="B24" s="181" t="s">
        <v>82</v>
      </c>
      <c r="C24" s="279" t="s">
        <v>83</v>
      </c>
      <c r="D24" s="30">
        <v>331735080</v>
      </c>
      <c r="E24" s="30">
        <v>357704712</v>
      </c>
      <c r="F24" s="30">
        <v>289658094</v>
      </c>
      <c r="G24" s="30">
        <v>284819809</v>
      </c>
      <c r="H24" s="30">
        <v>149519293</v>
      </c>
      <c r="I24" s="30">
        <v>293829884</v>
      </c>
      <c r="J24" s="30">
        <v>353410717</v>
      </c>
      <c r="K24" s="30">
        <v>300315850</v>
      </c>
      <c r="L24" s="30">
        <v>0</v>
      </c>
      <c r="M24" s="30">
        <v>0</v>
      </c>
      <c r="N24" s="30">
        <v>0</v>
      </c>
      <c r="O24" s="30">
        <v>0</v>
      </c>
      <c r="P24" s="30">
        <v>2360993439</v>
      </c>
      <c r="Q24" s="180">
        <v>3461310.2355554998</v>
      </c>
      <c r="R24" s="22"/>
      <c r="S24" s="4"/>
      <c r="U24" s="80"/>
      <c r="V24" s="72"/>
    </row>
    <row r="25" spans="1:22" s="3" customFormat="1">
      <c r="A25" s="21"/>
      <c r="B25" s="119" t="s">
        <v>80</v>
      </c>
      <c r="C25" s="277" t="s">
        <v>81</v>
      </c>
      <c r="D25" s="27">
        <v>388282181</v>
      </c>
      <c r="E25" s="27">
        <v>376598655</v>
      </c>
      <c r="F25" s="27">
        <v>413218855</v>
      </c>
      <c r="G25" s="27">
        <v>339855470</v>
      </c>
      <c r="H25" s="27">
        <v>381092246</v>
      </c>
      <c r="I25" s="27">
        <v>393337225</v>
      </c>
      <c r="J25" s="27">
        <v>426104972</v>
      </c>
      <c r="K25" s="27">
        <v>404561949</v>
      </c>
      <c r="L25" s="27">
        <v>0</v>
      </c>
      <c r="M25" s="27">
        <v>0</v>
      </c>
      <c r="N25" s="27">
        <v>0</v>
      </c>
      <c r="O25" s="27">
        <v>0</v>
      </c>
      <c r="P25" s="27">
        <v>3123051553</v>
      </c>
      <c r="Q25" s="178">
        <v>4584261.0893123513</v>
      </c>
      <c r="R25" s="22"/>
      <c r="S25" s="4"/>
      <c r="U25" s="80"/>
      <c r="V25" s="72"/>
    </row>
    <row r="26" spans="1:22" s="3" customFormat="1">
      <c r="A26" s="21"/>
      <c r="B26" s="181" t="s">
        <v>10</v>
      </c>
      <c r="C26" s="279" t="s">
        <v>67</v>
      </c>
      <c r="D26" s="30">
        <v>1488270244</v>
      </c>
      <c r="E26" s="30">
        <v>1271533765</v>
      </c>
      <c r="F26" s="30">
        <v>1461683433</v>
      </c>
      <c r="G26" s="30">
        <v>1497855728</v>
      </c>
      <c r="H26" s="30">
        <v>1567026804</v>
      </c>
      <c r="I26" s="30">
        <v>1334401185</v>
      </c>
      <c r="J26" s="30">
        <v>1563848020</v>
      </c>
      <c r="K26" s="30">
        <v>1444583030</v>
      </c>
      <c r="L26" s="30">
        <v>0</v>
      </c>
      <c r="M26" s="30">
        <v>0</v>
      </c>
      <c r="N26" s="30">
        <v>0</v>
      </c>
      <c r="O26" s="30">
        <v>0</v>
      </c>
      <c r="P26" s="30">
        <v>11629202209</v>
      </c>
      <c r="Q26" s="180">
        <v>17074335.007257611</v>
      </c>
      <c r="R26" s="22"/>
      <c r="S26" s="4"/>
      <c r="U26" s="80"/>
      <c r="V26" s="72"/>
    </row>
    <row r="27" spans="1:22" ht="15">
      <c r="A27" s="21"/>
      <c r="B27" s="303" t="s">
        <v>150</v>
      </c>
      <c r="C27" s="304"/>
      <c r="D27" s="304"/>
      <c r="E27" s="304"/>
      <c r="F27" s="304"/>
      <c r="G27" s="304"/>
      <c r="H27" s="304"/>
      <c r="I27" s="304"/>
      <c r="J27" s="304"/>
      <c r="K27" s="304"/>
      <c r="L27" s="304"/>
      <c r="M27" s="304"/>
      <c r="N27" s="304"/>
      <c r="O27" s="304"/>
      <c r="P27" s="304"/>
      <c r="Q27" s="305"/>
      <c r="R27" s="23"/>
    </row>
    <row r="28" spans="1:22">
      <c r="A28" s="21"/>
      <c r="B28" s="118" t="s">
        <v>130</v>
      </c>
      <c r="C28" s="27" t="s">
        <v>131</v>
      </c>
      <c r="D28" s="27">
        <v>627200335</v>
      </c>
      <c r="E28" s="27">
        <v>561831375</v>
      </c>
      <c r="F28" s="27">
        <v>540937535</v>
      </c>
      <c r="G28" s="27">
        <v>532756588</v>
      </c>
      <c r="H28" s="27">
        <v>534299115</v>
      </c>
      <c r="I28" s="27">
        <v>576508320</v>
      </c>
      <c r="J28" s="27">
        <v>624346970</v>
      </c>
      <c r="K28" s="27">
        <v>613865986</v>
      </c>
      <c r="L28" s="27">
        <v>0</v>
      </c>
      <c r="M28" s="27">
        <v>0</v>
      </c>
      <c r="N28" s="27">
        <v>0</v>
      </c>
      <c r="O28" s="27">
        <v>0</v>
      </c>
      <c r="P28" s="27">
        <v>4611746224</v>
      </c>
      <c r="Q28" s="178">
        <v>6766244.7314518942</v>
      </c>
      <c r="R28" s="23"/>
      <c r="U28" s="80"/>
      <c r="V28" s="72"/>
    </row>
    <row r="29" spans="1:22" s="3" customFormat="1">
      <c r="A29" s="21"/>
      <c r="B29" s="88" t="s">
        <v>132</v>
      </c>
      <c r="C29" s="26" t="s">
        <v>133</v>
      </c>
      <c r="D29" s="26">
        <v>1936244514</v>
      </c>
      <c r="E29" s="26">
        <v>1878844980</v>
      </c>
      <c r="F29" s="26">
        <v>1791903977</v>
      </c>
      <c r="G29" s="26">
        <v>1805202074</v>
      </c>
      <c r="H29" s="26">
        <v>1806434265</v>
      </c>
      <c r="I29" s="26">
        <v>1720808938</v>
      </c>
      <c r="J29" s="26">
        <v>1903654690.3599999</v>
      </c>
      <c r="K29" s="26">
        <v>1717937988</v>
      </c>
      <c r="L29" s="26">
        <v>0</v>
      </c>
      <c r="M29" s="26">
        <v>0</v>
      </c>
      <c r="N29" s="26">
        <v>0</v>
      </c>
      <c r="O29" s="26">
        <v>0</v>
      </c>
      <c r="P29" s="26">
        <v>14561031426.360001</v>
      </c>
      <c r="Q29" s="180">
        <v>21350410.725563854</v>
      </c>
      <c r="R29" s="22"/>
      <c r="S29" s="4"/>
      <c r="U29" s="80"/>
      <c r="V29" s="72"/>
    </row>
    <row r="30" spans="1:22" s="3" customFormat="1">
      <c r="A30" s="21"/>
      <c r="B30" s="119" t="s">
        <v>134</v>
      </c>
      <c r="C30" s="27" t="s">
        <v>135</v>
      </c>
      <c r="D30" s="27">
        <v>2904727545</v>
      </c>
      <c r="E30" s="27">
        <v>3596472210</v>
      </c>
      <c r="F30" s="27">
        <v>2469610194</v>
      </c>
      <c r="G30" s="27">
        <v>2261643402</v>
      </c>
      <c r="H30" s="27">
        <v>2337184534</v>
      </c>
      <c r="I30" s="27">
        <v>2244828586</v>
      </c>
      <c r="J30" s="27">
        <v>2726344782</v>
      </c>
      <c r="K30" s="27">
        <v>2201871761</v>
      </c>
      <c r="L30" s="27">
        <v>0</v>
      </c>
      <c r="M30" s="27">
        <v>0</v>
      </c>
      <c r="N30" s="27">
        <v>0</v>
      </c>
      <c r="O30" s="27">
        <v>0</v>
      </c>
      <c r="P30" s="27">
        <v>20742683014</v>
      </c>
      <c r="Q30" s="178">
        <v>30339711.830783248</v>
      </c>
      <c r="R30" s="22"/>
      <c r="S30" s="4"/>
      <c r="U30" s="80"/>
      <c r="V30" s="72"/>
    </row>
    <row r="31" spans="1:22" s="3" customFormat="1">
      <c r="A31" s="21"/>
      <c r="B31" s="88" t="s">
        <v>136</v>
      </c>
      <c r="C31" s="28" t="s">
        <v>137</v>
      </c>
      <c r="D31" s="28">
        <v>5744455330.75</v>
      </c>
      <c r="E31" s="28">
        <v>6588768981.0499992</v>
      </c>
      <c r="F31" s="28">
        <v>5338946943.5</v>
      </c>
      <c r="G31" s="28">
        <v>4260451854.5499997</v>
      </c>
      <c r="H31" s="28">
        <v>4206426749.7299995</v>
      </c>
      <c r="I31" s="28">
        <v>4197009354</v>
      </c>
      <c r="J31" s="28">
        <v>4640384194</v>
      </c>
      <c r="K31" s="28">
        <v>4389800241.5100002</v>
      </c>
      <c r="L31" s="28">
        <v>0</v>
      </c>
      <c r="M31" s="28">
        <v>0</v>
      </c>
      <c r="N31" s="28">
        <v>0</v>
      </c>
      <c r="O31" s="28">
        <v>0</v>
      </c>
      <c r="P31" s="28">
        <v>39366243649.090004</v>
      </c>
      <c r="Q31" s="180">
        <v>57552573.789415091</v>
      </c>
      <c r="R31" s="22"/>
      <c r="S31" s="4"/>
      <c r="U31" s="80"/>
      <c r="V31" s="72"/>
    </row>
    <row r="32" spans="1:22" s="3" customFormat="1">
      <c r="A32" s="21"/>
      <c r="B32" s="118" t="s">
        <v>138</v>
      </c>
      <c r="C32" s="29" t="s">
        <v>139</v>
      </c>
      <c r="D32" s="29">
        <v>2045313255</v>
      </c>
      <c r="E32" s="29">
        <v>2435764242</v>
      </c>
      <c r="F32" s="29">
        <v>1009749114</v>
      </c>
      <c r="G32" s="29">
        <v>720294782</v>
      </c>
      <c r="H32" s="29">
        <v>726232984</v>
      </c>
      <c r="I32" s="29">
        <v>616964420</v>
      </c>
      <c r="J32" s="29">
        <v>1174460235</v>
      </c>
      <c r="K32" s="29">
        <v>755516823</v>
      </c>
      <c r="L32" s="29">
        <v>0</v>
      </c>
      <c r="M32" s="29">
        <v>0</v>
      </c>
      <c r="N32" s="29">
        <v>0</v>
      </c>
      <c r="O32" s="29">
        <v>0</v>
      </c>
      <c r="P32" s="29">
        <v>9484295855</v>
      </c>
      <c r="Q32" s="178">
        <v>13751785.107978862</v>
      </c>
      <c r="R32" s="22"/>
      <c r="S32" s="4"/>
      <c r="U32" s="80"/>
      <c r="V32" s="72"/>
    </row>
    <row r="33" spans="1:22" s="3" customFormat="1">
      <c r="A33" s="21"/>
      <c r="B33" s="88" t="s">
        <v>140</v>
      </c>
      <c r="C33" s="30" t="s">
        <v>141</v>
      </c>
      <c r="D33" s="30">
        <v>1326320499.98</v>
      </c>
      <c r="E33" s="30">
        <v>1474468874.3800001</v>
      </c>
      <c r="F33" s="30">
        <v>1271845484.8994999</v>
      </c>
      <c r="G33" s="30">
        <v>1353296981.8399999</v>
      </c>
      <c r="H33" s="30">
        <v>1332955831.3399999</v>
      </c>
      <c r="I33" s="30">
        <v>1181198614.1900001</v>
      </c>
      <c r="J33" s="30">
        <v>1428302199.4000001</v>
      </c>
      <c r="K33" s="30">
        <v>1218411631.4979</v>
      </c>
      <c r="L33" s="30">
        <v>0</v>
      </c>
      <c r="M33" s="30">
        <v>0</v>
      </c>
      <c r="N33" s="30">
        <v>0</v>
      </c>
      <c r="O33" s="30">
        <v>0</v>
      </c>
      <c r="P33" s="30">
        <v>10586800117.527399</v>
      </c>
      <c r="Q33" s="180">
        <v>15526517.05046854</v>
      </c>
      <c r="R33" s="22"/>
      <c r="S33" s="4"/>
      <c r="U33" s="80"/>
      <c r="V33" s="72"/>
    </row>
    <row r="34" spans="1:22" s="3" customFormat="1">
      <c r="A34" s="21"/>
      <c r="B34" s="118" t="s">
        <v>142</v>
      </c>
      <c r="C34" s="27" t="s">
        <v>143</v>
      </c>
      <c r="D34" s="27">
        <v>136319566</v>
      </c>
      <c r="E34" s="27">
        <v>134266573</v>
      </c>
      <c r="F34" s="27">
        <v>161423447</v>
      </c>
      <c r="G34" s="27">
        <v>133494252</v>
      </c>
      <c r="H34" s="27">
        <v>139102272</v>
      </c>
      <c r="I34" s="27">
        <v>137421903</v>
      </c>
      <c r="J34" s="27">
        <v>150296434</v>
      </c>
      <c r="K34" s="27">
        <v>143311453</v>
      </c>
      <c r="L34" s="27">
        <v>0</v>
      </c>
      <c r="M34" s="27">
        <v>0</v>
      </c>
      <c r="N34" s="27">
        <v>0</v>
      </c>
      <c r="O34" s="27">
        <v>0</v>
      </c>
      <c r="P34" s="27">
        <v>1135635900</v>
      </c>
      <c r="Q34" s="178">
        <v>1667294.6493991576</v>
      </c>
      <c r="R34" s="22"/>
      <c r="S34" s="4"/>
      <c r="U34" s="80"/>
      <c r="V34" s="72"/>
    </row>
    <row r="35" spans="1:22">
      <c r="B35" s="182" t="s">
        <v>154</v>
      </c>
      <c r="C35" s="67"/>
      <c r="D35" s="67">
        <f>SUM(D11:D26)</f>
        <v>25784715576</v>
      </c>
      <c r="E35" s="67">
        <f t="shared" ref="E35:Q35" si="0">SUM(E11:E26)</f>
        <v>23932841736</v>
      </c>
      <c r="F35" s="67">
        <f t="shared" si="0"/>
        <v>25472973952</v>
      </c>
      <c r="G35" s="67">
        <f t="shared" si="0"/>
        <v>25472211322</v>
      </c>
      <c r="H35" s="67">
        <f t="shared" si="0"/>
        <v>26800936971</v>
      </c>
      <c r="I35" s="67">
        <f t="shared" si="0"/>
        <v>24918389068</v>
      </c>
      <c r="J35" s="67">
        <f t="shared" si="0"/>
        <v>27565285822</v>
      </c>
      <c r="K35" s="67">
        <f t="shared" si="0"/>
        <v>26811935854</v>
      </c>
      <c r="L35" s="226">
        <f t="shared" si="0"/>
        <v>0</v>
      </c>
      <c r="M35" s="226">
        <f t="shared" si="0"/>
        <v>0</v>
      </c>
      <c r="N35" s="226">
        <f t="shared" si="0"/>
        <v>0</v>
      </c>
      <c r="O35" s="226">
        <f t="shared" si="0"/>
        <v>0</v>
      </c>
      <c r="P35" s="67">
        <f t="shared" si="0"/>
        <v>206759290301</v>
      </c>
      <c r="Q35" s="67">
        <f t="shared" si="0"/>
        <v>303580475.2403667</v>
      </c>
    </row>
    <row r="36" spans="1:22">
      <c r="B36" s="182" t="s">
        <v>152</v>
      </c>
      <c r="C36" s="67"/>
      <c r="D36" s="67">
        <f>SUM(D28:D34)</f>
        <v>14720581045.73</v>
      </c>
      <c r="E36" s="67">
        <f t="shared" ref="E36:Q36" si="1">SUM(E28:E34)</f>
        <v>16670417235.43</v>
      </c>
      <c r="F36" s="67">
        <f t="shared" si="1"/>
        <v>12584416695.3995</v>
      </c>
      <c r="G36" s="67">
        <f t="shared" si="1"/>
        <v>11067139934.389999</v>
      </c>
      <c r="H36" s="67">
        <f t="shared" si="1"/>
        <v>11082635751.07</v>
      </c>
      <c r="I36" s="67">
        <f t="shared" si="1"/>
        <v>10674740135.190001</v>
      </c>
      <c r="J36" s="67">
        <f t="shared" si="1"/>
        <v>12647789504.76</v>
      </c>
      <c r="K36" s="67">
        <f t="shared" si="1"/>
        <v>11040715884.0079</v>
      </c>
      <c r="L36" s="226">
        <f t="shared" si="1"/>
        <v>0</v>
      </c>
      <c r="M36" s="226">
        <f t="shared" si="1"/>
        <v>0</v>
      </c>
      <c r="N36" s="226">
        <f t="shared" si="1"/>
        <v>0</v>
      </c>
      <c r="O36" s="226">
        <f t="shared" si="1"/>
        <v>0</v>
      </c>
      <c r="P36" s="67">
        <f t="shared" si="1"/>
        <v>100488436185.97742</v>
      </c>
      <c r="Q36" s="67">
        <f t="shared" si="1"/>
        <v>146954537.88506067</v>
      </c>
    </row>
  </sheetData>
  <mergeCells count="3">
    <mergeCell ref="B8:Q8"/>
    <mergeCell ref="B10:Q10"/>
    <mergeCell ref="B27:Q27"/>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showGridLines="0" zoomScaleNormal="100" zoomScalePageLayoutView="90" workbookViewId="0">
      <selection activeCell="H31" sqref="H31"/>
    </sheetView>
  </sheetViews>
  <sheetFormatPr baseColWidth="10" defaultRowHeight="15"/>
  <cols>
    <col min="1" max="1" width="4.140625" style="33" customWidth="1"/>
    <col min="2" max="2" width="19.42578125" bestFit="1" customWidth="1"/>
    <col min="3" max="4" width="10.28515625" customWidth="1"/>
    <col min="5" max="5" width="12.42578125" customWidth="1"/>
    <col min="6" max="6" width="12" customWidth="1"/>
    <col min="7" max="8" width="10.28515625" customWidth="1"/>
    <col min="9" max="10" width="9.85546875" bestFit="1" customWidth="1"/>
    <col min="11" max="11" width="8.7109375" bestFit="1" customWidth="1"/>
    <col min="12" max="12" width="6.5703125" bestFit="1" customWidth="1"/>
    <col min="13" max="13" width="8.28515625" bestFit="1" customWidth="1"/>
    <col min="14" max="14" width="7.710937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11" t="s">
        <v>32</v>
      </c>
      <c r="C8" s="312"/>
      <c r="D8" s="312"/>
      <c r="E8" s="312"/>
      <c r="F8" s="312"/>
      <c r="G8" s="312"/>
      <c r="H8" s="312"/>
      <c r="I8" s="312"/>
      <c r="J8" s="312"/>
      <c r="K8" s="312"/>
      <c r="L8" s="312"/>
      <c r="M8" s="312"/>
      <c r="N8" s="312"/>
      <c r="O8" s="312"/>
      <c r="P8" s="313"/>
      <c r="Q8" s="38"/>
      <c r="R8" s="7"/>
    </row>
    <row r="9" spans="1:19" s="1" customFormat="1" ht="11.25" customHeight="1">
      <c r="A9" s="6"/>
      <c r="B9" s="194" t="s">
        <v>6</v>
      </c>
      <c r="C9" s="40" t="s">
        <v>19</v>
      </c>
      <c r="D9" s="40" t="s">
        <v>20</v>
      </c>
      <c r="E9" s="40" t="s">
        <v>21</v>
      </c>
      <c r="F9" s="40" t="s">
        <v>22</v>
      </c>
      <c r="G9" s="40" t="s">
        <v>23</v>
      </c>
      <c r="H9" s="40" t="s">
        <v>24</v>
      </c>
      <c r="I9" s="40" t="s">
        <v>25</v>
      </c>
      <c r="J9" s="40" t="s">
        <v>26</v>
      </c>
      <c r="K9" s="40" t="s">
        <v>27</v>
      </c>
      <c r="L9" s="40" t="s">
        <v>39</v>
      </c>
      <c r="M9" s="40" t="s">
        <v>40</v>
      </c>
      <c r="N9" s="40" t="s">
        <v>41</v>
      </c>
      <c r="O9" s="40" t="s">
        <v>16</v>
      </c>
      <c r="P9" s="195" t="s">
        <v>17</v>
      </c>
      <c r="Q9" s="23"/>
      <c r="R9" s="6"/>
    </row>
    <row r="10" spans="1:19" s="1" customFormat="1" ht="9">
      <c r="A10" s="6"/>
      <c r="B10" s="91" t="s">
        <v>119</v>
      </c>
      <c r="C10" s="37">
        <v>173739544.59999999</v>
      </c>
      <c r="D10" s="37">
        <v>155373881.19999999</v>
      </c>
      <c r="E10" s="37">
        <v>168002519.19999999</v>
      </c>
      <c r="F10" s="37">
        <v>170561319.59999999</v>
      </c>
      <c r="G10" s="37">
        <v>179698465.40000001</v>
      </c>
      <c r="H10" s="37">
        <v>165441082.59999999</v>
      </c>
      <c r="I10" s="37">
        <v>171514242.80000001</v>
      </c>
      <c r="J10" s="37">
        <v>168819676.80000001</v>
      </c>
      <c r="K10" s="37">
        <v>0</v>
      </c>
      <c r="L10" s="37">
        <v>0</v>
      </c>
      <c r="M10" s="37">
        <v>0</v>
      </c>
      <c r="N10" s="37">
        <v>0</v>
      </c>
      <c r="O10" s="37">
        <v>1353150732.1999998</v>
      </c>
      <c r="P10" s="86">
        <v>1985737.9648528963</v>
      </c>
      <c r="Q10" s="23"/>
      <c r="R10" s="6"/>
    </row>
    <row r="11" spans="1:19" s="3" customFormat="1" ht="9">
      <c r="A11" s="6"/>
      <c r="B11" s="196" t="s">
        <v>1</v>
      </c>
      <c r="C11" s="39">
        <v>409860821.39999998</v>
      </c>
      <c r="D11" s="39">
        <v>379588373.60000002</v>
      </c>
      <c r="E11" s="39">
        <v>375278461.19999999</v>
      </c>
      <c r="F11" s="39">
        <v>382791270</v>
      </c>
      <c r="G11" s="39">
        <v>384164103.39999998</v>
      </c>
      <c r="H11" s="39">
        <v>348039446.60000002</v>
      </c>
      <c r="I11" s="39">
        <v>389815093</v>
      </c>
      <c r="J11" s="39">
        <v>391511590.60000002</v>
      </c>
      <c r="K11" s="39">
        <v>0</v>
      </c>
      <c r="L11" s="39">
        <v>0</v>
      </c>
      <c r="M11" s="39">
        <v>0</v>
      </c>
      <c r="N11" s="39">
        <v>0</v>
      </c>
      <c r="O11" s="39">
        <v>3061049159.7999997</v>
      </c>
      <c r="P11" s="197">
        <v>4489862.2478769757</v>
      </c>
      <c r="Q11" s="22"/>
      <c r="R11" s="6"/>
      <c r="S11" s="1"/>
    </row>
    <row r="12" spans="1:19" s="3" customFormat="1" ht="9">
      <c r="A12" s="6"/>
      <c r="B12" s="119" t="s">
        <v>42</v>
      </c>
      <c r="C12" s="37">
        <v>129934508</v>
      </c>
      <c r="D12" s="37">
        <v>112866333.2</v>
      </c>
      <c r="E12" s="37">
        <v>136444429.40000001</v>
      </c>
      <c r="F12" s="37">
        <v>138682400</v>
      </c>
      <c r="G12" s="37">
        <v>140074859.40000001</v>
      </c>
      <c r="H12" s="37">
        <v>128647605.2</v>
      </c>
      <c r="I12" s="37">
        <v>150442316.40000001</v>
      </c>
      <c r="J12" s="37">
        <v>144013639.40000001</v>
      </c>
      <c r="K12" s="37">
        <v>0</v>
      </c>
      <c r="L12" s="37">
        <v>0</v>
      </c>
      <c r="M12" s="37">
        <v>0</v>
      </c>
      <c r="N12" s="37">
        <v>0</v>
      </c>
      <c r="O12" s="37">
        <v>1081106091</v>
      </c>
      <c r="P12" s="86">
        <v>1589008.6071067124</v>
      </c>
      <c r="Q12" s="22"/>
      <c r="R12" s="6"/>
      <c r="S12" s="1"/>
    </row>
    <row r="13" spans="1:19" s="3" customFormat="1" ht="9">
      <c r="A13" s="6"/>
      <c r="B13" s="196" t="s">
        <v>18</v>
      </c>
      <c r="C13" s="39">
        <v>121018275.8</v>
      </c>
      <c r="D13" s="39">
        <v>124203304.2</v>
      </c>
      <c r="E13" s="39">
        <v>99291069</v>
      </c>
      <c r="F13" s="39">
        <v>88230526</v>
      </c>
      <c r="G13" s="39">
        <v>104693538.2</v>
      </c>
      <c r="H13" s="39">
        <v>89558762.599999994</v>
      </c>
      <c r="I13" s="39">
        <v>123088357.8</v>
      </c>
      <c r="J13" s="39">
        <v>105392336.40000001</v>
      </c>
      <c r="K13" s="39">
        <v>0</v>
      </c>
      <c r="L13" s="39">
        <v>0</v>
      </c>
      <c r="M13" s="39">
        <v>0</v>
      </c>
      <c r="N13" s="39">
        <v>0</v>
      </c>
      <c r="O13" s="39">
        <v>855476170</v>
      </c>
      <c r="P13" s="197">
        <v>1253483.3725013572</v>
      </c>
      <c r="Q13" s="22"/>
      <c r="R13" s="6"/>
      <c r="S13" s="1"/>
    </row>
    <row r="14" spans="1:19" s="3" customFormat="1" ht="9">
      <c r="A14" s="6"/>
      <c r="B14" s="118" t="s">
        <v>68</v>
      </c>
      <c r="C14" s="37">
        <v>554266751</v>
      </c>
      <c r="D14" s="37">
        <v>478852225.80000001</v>
      </c>
      <c r="E14" s="37">
        <v>569246849.60000002</v>
      </c>
      <c r="F14" s="37">
        <v>479542018.39999998</v>
      </c>
      <c r="G14" s="37">
        <v>576469834.20000005</v>
      </c>
      <c r="H14" s="37">
        <v>532832054.39999998</v>
      </c>
      <c r="I14" s="37">
        <v>585513632.20000005</v>
      </c>
      <c r="J14" s="37">
        <v>631836045.79999995</v>
      </c>
      <c r="K14" s="37">
        <v>0</v>
      </c>
      <c r="L14" s="37">
        <v>0</v>
      </c>
      <c r="M14" s="37">
        <v>0</v>
      </c>
      <c r="N14" s="37">
        <v>0</v>
      </c>
      <c r="O14" s="37">
        <v>4408559411.4000006</v>
      </c>
      <c r="P14" s="86">
        <v>6475373.1459537698</v>
      </c>
      <c r="Q14" s="22"/>
      <c r="R14" s="6"/>
      <c r="S14" s="1"/>
    </row>
    <row r="15" spans="1:19" s="3" customFormat="1" ht="9">
      <c r="A15" s="6"/>
      <c r="B15" s="196" t="s">
        <v>120</v>
      </c>
      <c r="C15" s="39">
        <v>1127496497.5999999</v>
      </c>
      <c r="D15" s="39">
        <v>1007637581.4</v>
      </c>
      <c r="E15" s="39">
        <v>1085623573.2</v>
      </c>
      <c r="F15" s="39">
        <v>1154566141.2</v>
      </c>
      <c r="G15" s="39">
        <v>1175745871.5999999</v>
      </c>
      <c r="H15" s="39">
        <v>1140319631</v>
      </c>
      <c r="I15" s="39">
        <v>1171202334.4000001</v>
      </c>
      <c r="J15" s="39">
        <v>1173062420.5999999</v>
      </c>
      <c r="K15" s="39">
        <v>0</v>
      </c>
      <c r="L15" s="39">
        <v>0</v>
      </c>
      <c r="M15" s="39">
        <v>0</v>
      </c>
      <c r="N15" s="39">
        <v>0</v>
      </c>
      <c r="O15" s="39">
        <v>9035654051</v>
      </c>
      <c r="P15" s="197">
        <v>13268022.110315325</v>
      </c>
      <c r="Q15" s="22"/>
      <c r="R15" s="6"/>
      <c r="S15" s="1"/>
    </row>
    <row r="16" spans="1:19" s="3" customFormat="1" ht="9">
      <c r="A16" s="6"/>
      <c r="B16" s="91" t="s">
        <v>2</v>
      </c>
      <c r="C16" s="37">
        <v>86724886.799999997</v>
      </c>
      <c r="D16" s="37">
        <v>96200152.200000003</v>
      </c>
      <c r="E16" s="37">
        <v>97805701.200000003</v>
      </c>
      <c r="F16" s="37">
        <v>86679329.200000003</v>
      </c>
      <c r="G16" s="37">
        <v>95051173.599999994</v>
      </c>
      <c r="H16" s="37">
        <v>81446213.799999997</v>
      </c>
      <c r="I16" s="37">
        <v>91320845.200000003</v>
      </c>
      <c r="J16" s="37">
        <v>81929284.200000003</v>
      </c>
      <c r="K16" s="37">
        <v>0</v>
      </c>
      <c r="L16" s="37">
        <v>0</v>
      </c>
      <c r="M16" s="37">
        <v>0</v>
      </c>
      <c r="N16" s="37">
        <v>0</v>
      </c>
      <c r="O16" s="37">
        <v>717157586.20000005</v>
      </c>
      <c r="P16" s="86">
        <v>1051743.4636126908</v>
      </c>
      <c r="Q16" s="22"/>
      <c r="R16" s="6"/>
      <c r="S16" s="1"/>
    </row>
    <row r="17" spans="1:19" s="3" customFormat="1" ht="9">
      <c r="A17" s="6"/>
      <c r="B17" s="196" t="s">
        <v>3</v>
      </c>
      <c r="C17" s="39">
        <v>148623105.80000001</v>
      </c>
      <c r="D17" s="39">
        <v>136004602</v>
      </c>
      <c r="E17" s="39">
        <v>158633439.40000001</v>
      </c>
      <c r="F17" s="39">
        <v>165665743.40000001</v>
      </c>
      <c r="G17" s="39">
        <v>161274156.80000001</v>
      </c>
      <c r="H17" s="39">
        <v>152294250</v>
      </c>
      <c r="I17" s="39">
        <v>180603497.19999999</v>
      </c>
      <c r="J17" s="39">
        <v>143795298.59999999</v>
      </c>
      <c r="K17" s="39">
        <v>0</v>
      </c>
      <c r="L17" s="39">
        <v>0</v>
      </c>
      <c r="M17" s="39">
        <v>0</v>
      </c>
      <c r="N17" s="39">
        <v>0</v>
      </c>
      <c r="O17" s="39">
        <v>1246894093.2</v>
      </c>
      <c r="P17" s="197">
        <v>1831913.7734872748</v>
      </c>
      <c r="Q17" s="22"/>
      <c r="R17" s="6"/>
      <c r="S17" s="1"/>
    </row>
    <row r="18" spans="1:19" s="3" customFormat="1" ht="9">
      <c r="A18" s="6"/>
      <c r="B18" s="91" t="s">
        <v>121</v>
      </c>
      <c r="C18" s="37">
        <v>512291185.19999999</v>
      </c>
      <c r="D18" s="37">
        <v>473599319.19999999</v>
      </c>
      <c r="E18" s="37">
        <v>531448408</v>
      </c>
      <c r="F18" s="37">
        <v>512171954.19999999</v>
      </c>
      <c r="G18" s="37">
        <v>552098072.39999998</v>
      </c>
      <c r="H18" s="37">
        <v>496059305.39999998</v>
      </c>
      <c r="I18" s="37">
        <v>568838828.39999998</v>
      </c>
      <c r="J18" s="37">
        <v>530182169.60000002</v>
      </c>
      <c r="K18" s="37">
        <v>0</v>
      </c>
      <c r="L18" s="37">
        <v>0</v>
      </c>
      <c r="M18" s="37">
        <v>0</v>
      </c>
      <c r="N18" s="37">
        <v>0</v>
      </c>
      <c r="O18" s="37">
        <v>4176689242.4000001</v>
      </c>
      <c r="P18" s="86">
        <v>6133685.9258407233</v>
      </c>
      <c r="Q18" s="22"/>
      <c r="R18" s="6"/>
      <c r="S18" s="1"/>
    </row>
    <row r="19" spans="1:19" s="3" customFormat="1" ht="9">
      <c r="A19" s="6"/>
      <c r="B19" s="196" t="s">
        <v>7</v>
      </c>
      <c r="C19" s="39">
        <v>60444839.200000003</v>
      </c>
      <c r="D19" s="39">
        <v>60076392.600000001</v>
      </c>
      <c r="E19" s="39">
        <v>63767432.200000003</v>
      </c>
      <c r="F19" s="39">
        <v>64271409.399999999</v>
      </c>
      <c r="G19" s="39">
        <v>72089046.200000003</v>
      </c>
      <c r="H19" s="39">
        <v>61135829</v>
      </c>
      <c r="I19" s="39">
        <v>67138721.599999994</v>
      </c>
      <c r="J19" s="39">
        <v>65640117</v>
      </c>
      <c r="K19" s="39">
        <v>0</v>
      </c>
      <c r="L19" s="39">
        <v>0</v>
      </c>
      <c r="M19" s="39">
        <v>0</v>
      </c>
      <c r="N19" s="39">
        <v>0</v>
      </c>
      <c r="O19" s="39">
        <v>514563787.20000005</v>
      </c>
      <c r="P19" s="197">
        <v>755689.5120882988</v>
      </c>
      <c r="Q19" s="22"/>
      <c r="R19" s="6"/>
      <c r="S19" s="1"/>
    </row>
    <row r="20" spans="1:19" s="3" customFormat="1" ht="9">
      <c r="A20" s="6"/>
      <c r="B20" s="91" t="s">
        <v>8</v>
      </c>
      <c r="C20" s="37">
        <v>295471024.39999998</v>
      </c>
      <c r="D20" s="37">
        <v>291486981.60000002</v>
      </c>
      <c r="E20" s="37">
        <v>283779365.39999998</v>
      </c>
      <c r="F20" s="37">
        <v>295246179.39999998</v>
      </c>
      <c r="G20" s="37">
        <v>311051035.19999999</v>
      </c>
      <c r="H20" s="37">
        <v>278935552.19999999</v>
      </c>
      <c r="I20" s="37">
        <v>312573005</v>
      </c>
      <c r="J20" s="37">
        <v>306621720</v>
      </c>
      <c r="K20" s="37">
        <v>0</v>
      </c>
      <c r="L20" s="37">
        <v>0</v>
      </c>
      <c r="M20" s="37">
        <v>0</v>
      </c>
      <c r="N20" s="37">
        <v>0</v>
      </c>
      <c r="O20" s="37">
        <v>2375164863.1999998</v>
      </c>
      <c r="P20" s="86">
        <v>3486468.0329820658</v>
      </c>
      <c r="Q20" s="22"/>
      <c r="R20" s="6"/>
      <c r="S20" s="1"/>
    </row>
    <row r="21" spans="1:19" s="3" customFormat="1" ht="9">
      <c r="A21" s="6"/>
      <c r="B21" s="196" t="s">
        <v>9</v>
      </c>
      <c r="C21" s="39">
        <v>170184272.80000001</v>
      </c>
      <c r="D21" s="39">
        <v>197207754</v>
      </c>
      <c r="E21" s="39">
        <v>178659207.59999999</v>
      </c>
      <c r="F21" s="39">
        <v>168722824.80000001</v>
      </c>
      <c r="G21" s="39">
        <v>159611725.40000001</v>
      </c>
      <c r="H21" s="39">
        <v>154325122.59999999</v>
      </c>
      <c r="I21" s="39">
        <v>169172071.80000001</v>
      </c>
      <c r="J21" s="39">
        <v>164237834.59999999</v>
      </c>
      <c r="K21" s="39">
        <v>0</v>
      </c>
      <c r="L21" s="39">
        <v>0</v>
      </c>
      <c r="M21" s="39">
        <v>0</v>
      </c>
      <c r="N21" s="39">
        <v>0</v>
      </c>
      <c r="O21" s="39">
        <v>1362120813.5999999</v>
      </c>
      <c r="P21" s="197">
        <v>1996814.1484676688</v>
      </c>
      <c r="Q21" s="22"/>
      <c r="R21" s="6"/>
      <c r="S21" s="1"/>
    </row>
    <row r="22" spans="1:19" s="3" customFormat="1" ht="9">
      <c r="A22" s="6"/>
      <c r="B22" s="91" t="s">
        <v>122</v>
      </c>
      <c r="C22" s="37">
        <v>106565725.40000001</v>
      </c>
      <c r="D22" s="37">
        <v>111450414.8</v>
      </c>
      <c r="E22" s="37">
        <v>104281349.8</v>
      </c>
      <c r="F22" s="37">
        <v>102108464.40000001</v>
      </c>
      <c r="G22" s="37">
        <v>120791062.8</v>
      </c>
      <c r="H22" s="37">
        <v>109449812</v>
      </c>
      <c r="I22" s="37">
        <v>136555884</v>
      </c>
      <c r="J22" s="37">
        <v>121428035.40000001</v>
      </c>
      <c r="K22" s="37">
        <v>0</v>
      </c>
      <c r="L22" s="37">
        <v>0</v>
      </c>
      <c r="M22" s="37">
        <v>0</v>
      </c>
      <c r="N22" s="37">
        <v>0</v>
      </c>
      <c r="O22" s="37">
        <v>912630748.5999999</v>
      </c>
      <c r="P22" s="86">
        <v>1341015.3332685479</v>
      </c>
      <c r="Q22" s="22"/>
      <c r="R22" s="6"/>
      <c r="S22" s="1"/>
    </row>
    <row r="23" spans="1:19" s="3" customFormat="1" ht="9">
      <c r="A23" s="6"/>
      <c r="B23" s="196" t="s">
        <v>82</v>
      </c>
      <c r="C23" s="39">
        <v>55753795</v>
      </c>
      <c r="D23" s="39">
        <v>60118439</v>
      </c>
      <c r="E23" s="39">
        <v>48682032.600000001</v>
      </c>
      <c r="F23" s="39">
        <v>47868875.399999999</v>
      </c>
      <c r="G23" s="39">
        <v>25129293</v>
      </c>
      <c r="H23" s="39">
        <v>49383173.799999997</v>
      </c>
      <c r="I23" s="39">
        <v>59396759.200000003</v>
      </c>
      <c r="J23" s="39">
        <v>50473252.200000003</v>
      </c>
      <c r="K23" s="39">
        <v>0</v>
      </c>
      <c r="L23" s="39">
        <v>0</v>
      </c>
      <c r="M23" s="39">
        <v>0</v>
      </c>
      <c r="N23" s="39">
        <v>0</v>
      </c>
      <c r="O23" s="39">
        <v>396805620.19999999</v>
      </c>
      <c r="P23" s="197">
        <v>581732.81299357116</v>
      </c>
      <c r="Q23" s="22"/>
      <c r="R23" s="6"/>
      <c r="S23" s="1"/>
    </row>
    <row r="24" spans="1:19" s="3" customFormat="1" ht="9">
      <c r="A24" s="6"/>
      <c r="B24" s="91" t="s">
        <v>80</v>
      </c>
      <c r="C24" s="37">
        <v>65257509.399999999</v>
      </c>
      <c r="D24" s="37">
        <v>63293891.600000001</v>
      </c>
      <c r="E24" s="37">
        <v>69448547</v>
      </c>
      <c r="F24" s="37">
        <v>57118566.399999999</v>
      </c>
      <c r="G24" s="37">
        <v>64049117</v>
      </c>
      <c r="H24" s="37">
        <v>66107096.600000001</v>
      </c>
      <c r="I24" s="37">
        <v>71614281</v>
      </c>
      <c r="J24" s="37">
        <v>67993604.799999997</v>
      </c>
      <c r="K24" s="37">
        <v>0</v>
      </c>
      <c r="L24" s="37">
        <v>0</v>
      </c>
      <c r="M24" s="37">
        <v>0</v>
      </c>
      <c r="N24" s="37">
        <v>0</v>
      </c>
      <c r="O24" s="37">
        <v>524882613.80000001</v>
      </c>
      <c r="P24" s="86">
        <v>770464.04840143211</v>
      </c>
      <c r="Q24" s="22"/>
      <c r="R24" s="6"/>
      <c r="S24" s="1"/>
    </row>
    <row r="25" spans="1:19" s="3" customFormat="1" ht="9">
      <c r="A25" s="6"/>
      <c r="B25" s="196" t="s">
        <v>10</v>
      </c>
      <c r="C25" s="39">
        <v>243626087</v>
      </c>
      <c r="D25" s="39">
        <v>208146871.80000001</v>
      </c>
      <c r="E25" s="39">
        <v>239273893</v>
      </c>
      <c r="F25" s="39">
        <v>241167359.19999999</v>
      </c>
      <c r="G25" s="39">
        <v>252304483.80000001</v>
      </c>
      <c r="H25" s="39">
        <v>214849804.40000001</v>
      </c>
      <c r="I25" s="39">
        <v>251792672.80000001</v>
      </c>
      <c r="J25" s="39">
        <v>232590007.19999999</v>
      </c>
      <c r="K25" s="39">
        <v>0</v>
      </c>
      <c r="L25" s="39">
        <v>0</v>
      </c>
      <c r="M25" s="39">
        <v>0</v>
      </c>
      <c r="N25" s="39">
        <v>0</v>
      </c>
      <c r="O25" s="39">
        <v>1883751179.2</v>
      </c>
      <c r="P25" s="197">
        <v>2765273.8934089085</v>
      </c>
      <c r="Q25" s="22"/>
      <c r="R25" s="6"/>
      <c r="S25" s="1"/>
    </row>
    <row r="26" spans="1:19" s="3" customFormat="1" ht="9">
      <c r="A26" s="6"/>
      <c r="B26" s="189" t="s">
        <v>0</v>
      </c>
      <c r="C26" s="71">
        <v>4261258829.4000001</v>
      </c>
      <c r="D26" s="71">
        <v>3956106518.1999998</v>
      </c>
      <c r="E26" s="71">
        <v>4209666277.8000002</v>
      </c>
      <c r="F26" s="71">
        <v>4155394381</v>
      </c>
      <c r="G26" s="71">
        <v>4374295838.3999996</v>
      </c>
      <c r="H26" s="71">
        <v>4068824742.2000003</v>
      </c>
      <c r="I26" s="71">
        <v>4500582542.7999992</v>
      </c>
      <c r="J26" s="71">
        <v>4379527033.1999998</v>
      </c>
      <c r="K26" s="71">
        <v>0</v>
      </c>
      <c r="L26" s="71">
        <v>0</v>
      </c>
      <c r="M26" s="71">
        <v>0</v>
      </c>
      <c r="N26" s="71">
        <v>0</v>
      </c>
      <c r="O26" s="71">
        <v>33905656163.000004</v>
      </c>
      <c r="P26" s="190">
        <v>49776288.393158212</v>
      </c>
      <c r="Q26" s="22"/>
      <c r="R26" s="6"/>
      <c r="S26" s="1"/>
    </row>
    <row r="27" spans="1:19" s="3" customFormat="1" ht="18" customHeight="1">
      <c r="A27" s="6"/>
      <c r="B27" s="189" t="s">
        <v>5</v>
      </c>
      <c r="C27" s="71">
        <v>5902429.2948265113</v>
      </c>
      <c r="D27" s="71">
        <v>5618830.9825587999</v>
      </c>
      <c r="E27" s="71">
        <v>6171897.7198821232</v>
      </c>
      <c r="F27" s="71">
        <v>6202729.2120072236</v>
      </c>
      <c r="G27" s="71">
        <v>6415146.3451977642</v>
      </c>
      <c r="H27" s="71">
        <v>5974165.2725857841</v>
      </c>
      <c r="I27" s="71">
        <v>6844263.7936645513</v>
      </c>
      <c r="J27" s="71">
        <v>6646825.7724354593</v>
      </c>
      <c r="K27" s="71">
        <v>0</v>
      </c>
      <c r="L27" s="71">
        <v>0</v>
      </c>
      <c r="M27" s="71">
        <v>0</v>
      </c>
      <c r="N27" s="71">
        <v>0</v>
      </c>
      <c r="O27" s="71">
        <v>49776288.393158212</v>
      </c>
      <c r="P27" s="190"/>
      <c r="Q27" s="22"/>
      <c r="R27" s="6"/>
      <c r="S27" s="1"/>
    </row>
    <row r="28" spans="1:19" s="1" customFormat="1" ht="18" customHeight="1">
      <c r="A28" s="6"/>
      <c r="B28" s="191" t="s">
        <v>15</v>
      </c>
      <c r="C28" s="129">
        <v>721.95</v>
      </c>
      <c r="D28" s="129">
        <v>704.08</v>
      </c>
      <c r="E28" s="129">
        <v>682.07</v>
      </c>
      <c r="F28" s="129">
        <v>669.93000000000006</v>
      </c>
      <c r="G28" s="129">
        <v>681.87</v>
      </c>
      <c r="H28" s="129">
        <v>681.07</v>
      </c>
      <c r="I28" s="129">
        <v>657.57</v>
      </c>
      <c r="J28" s="129">
        <v>658.89</v>
      </c>
      <c r="K28" s="129">
        <v>1</v>
      </c>
      <c r="L28" s="129">
        <v>1</v>
      </c>
      <c r="M28" s="129">
        <v>1</v>
      </c>
      <c r="N28" s="129">
        <v>1</v>
      </c>
      <c r="O28" s="192"/>
      <c r="P28" s="193"/>
      <c r="Q28" s="23"/>
      <c r="R28" s="6"/>
    </row>
    <row r="29" spans="1:19" s="1" customFormat="1" ht="16.5" customHeight="1">
      <c r="A29" s="6"/>
      <c r="B29" s="8"/>
      <c r="C29" s="9"/>
      <c r="D29" s="9"/>
      <c r="E29" s="9"/>
      <c r="F29" s="9"/>
      <c r="G29" s="9"/>
      <c r="H29" s="9"/>
      <c r="I29" s="9"/>
      <c r="J29" s="9"/>
      <c r="K29" s="9"/>
      <c r="L29" s="9"/>
      <c r="M29" s="9"/>
      <c r="N29" s="9"/>
      <c r="O29" s="10"/>
      <c r="P29" s="9"/>
      <c r="Q29" s="24"/>
      <c r="R29" s="6"/>
    </row>
    <row r="30" spans="1:19" s="1" customFormat="1" ht="22.5" customHeight="1">
      <c r="A30" s="34"/>
      <c r="B30" s="314" t="s">
        <v>28</v>
      </c>
      <c r="C30" s="315"/>
      <c r="D30" s="315"/>
      <c r="E30" s="315"/>
      <c r="F30" s="315"/>
      <c r="G30" s="315"/>
      <c r="H30" s="315"/>
      <c r="I30" s="315"/>
      <c r="J30" s="315"/>
      <c r="K30" s="315"/>
      <c r="L30" s="315"/>
      <c r="M30" s="315"/>
      <c r="N30" s="315"/>
      <c r="O30" s="315"/>
      <c r="P30" s="316"/>
      <c r="Q30" s="9"/>
      <c r="R30" s="6"/>
    </row>
    <row r="31" spans="1:19" s="1" customFormat="1" ht="22.5" customHeight="1">
      <c r="A31" s="6"/>
      <c r="B31" s="183" t="s">
        <v>6</v>
      </c>
      <c r="C31" s="42" t="s">
        <v>19</v>
      </c>
      <c r="D31" s="42" t="s">
        <v>20</v>
      </c>
      <c r="E31" s="42" t="s">
        <v>21</v>
      </c>
      <c r="F31" s="42" t="s">
        <v>22</v>
      </c>
      <c r="G31" s="42" t="s">
        <v>23</v>
      </c>
      <c r="H31" s="42" t="s">
        <v>24</v>
      </c>
      <c r="I31" s="42" t="s">
        <v>25</v>
      </c>
      <c r="J31" s="42" t="s">
        <v>26</v>
      </c>
      <c r="K31" s="42" t="s">
        <v>27</v>
      </c>
      <c r="L31" s="40" t="s">
        <v>39</v>
      </c>
      <c r="M31" s="40" t="s">
        <v>40</v>
      </c>
      <c r="N31" s="40" t="s">
        <v>41</v>
      </c>
      <c r="O31" s="42" t="s">
        <v>16</v>
      </c>
      <c r="P31" s="184" t="s">
        <v>17</v>
      </c>
      <c r="Q31" s="23"/>
      <c r="R31" s="6"/>
    </row>
    <row r="32" spans="1:19" s="1" customFormat="1" ht="9">
      <c r="A32" s="6"/>
      <c r="B32" s="90" t="s">
        <v>119</v>
      </c>
      <c r="C32" s="36">
        <v>170861870.95798317</v>
      </c>
      <c r="D32" s="36">
        <v>152800400.8655462</v>
      </c>
      <c r="E32" s="36">
        <v>165219868.85714284</v>
      </c>
      <c r="F32" s="36">
        <v>171101640.42016804</v>
      </c>
      <c r="G32" s="36">
        <v>180267731.8655462</v>
      </c>
      <c r="H32" s="36">
        <v>165965183.13445377</v>
      </c>
      <c r="I32" s="36">
        <v>172057582.63025209</v>
      </c>
      <c r="J32" s="36">
        <v>169354480.57142857</v>
      </c>
      <c r="K32" s="36">
        <v>0</v>
      </c>
      <c r="L32" s="36">
        <v>0</v>
      </c>
      <c r="M32" s="36">
        <v>0</v>
      </c>
      <c r="N32" s="36">
        <v>0</v>
      </c>
      <c r="O32" s="78">
        <v>1347628759.3025208</v>
      </c>
      <c r="P32" s="185">
        <v>1978066.0584233329</v>
      </c>
      <c r="Q32" s="23"/>
      <c r="R32" s="6"/>
    </row>
    <row r="33" spans="1:19" s="1" customFormat="1" ht="9">
      <c r="A33" s="6"/>
      <c r="B33" s="88" t="s">
        <v>1</v>
      </c>
      <c r="C33" s="77">
        <v>400584136.17647058</v>
      </c>
      <c r="D33" s="77">
        <v>370996867.24369746</v>
      </c>
      <c r="E33" s="77">
        <v>366784504.17647058</v>
      </c>
      <c r="F33" s="77">
        <v>385632774.48739493</v>
      </c>
      <c r="G33" s="77">
        <v>387015798.85714281</v>
      </c>
      <c r="H33" s="77">
        <v>350622984.26890755</v>
      </c>
      <c r="I33" s="77">
        <v>392708736.28571427</v>
      </c>
      <c r="J33" s="77">
        <v>394273062.9663865</v>
      </c>
      <c r="K33" s="77">
        <v>0</v>
      </c>
      <c r="L33" s="77">
        <v>0</v>
      </c>
      <c r="M33" s="77">
        <v>0</v>
      </c>
      <c r="N33" s="77">
        <v>0</v>
      </c>
      <c r="O33" s="77">
        <v>3048618864.4621844</v>
      </c>
      <c r="P33" s="89">
        <v>4473165.7238493832</v>
      </c>
      <c r="Q33" s="23"/>
      <c r="R33" s="6"/>
    </row>
    <row r="34" spans="1:19" s="3" customFormat="1" ht="9">
      <c r="A34" s="6"/>
      <c r="B34" s="119" t="s">
        <v>42</v>
      </c>
      <c r="C34" s="36">
        <v>130208631.28571427</v>
      </c>
      <c r="D34" s="36">
        <v>113104447.9327731</v>
      </c>
      <c r="E34" s="36">
        <v>136726891.99159664</v>
      </c>
      <c r="F34" s="36">
        <v>140907251.2352941</v>
      </c>
      <c r="G34" s="36">
        <v>142322049.6722689</v>
      </c>
      <c r="H34" s="36">
        <v>130711470.59663865</v>
      </c>
      <c r="I34" s="36">
        <v>152855829.45378152</v>
      </c>
      <c r="J34" s="36">
        <v>146324018.7142857</v>
      </c>
      <c r="K34" s="36">
        <v>0</v>
      </c>
      <c r="L34" s="36">
        <v>0</v>
      </c>
      <c r="M34" s="36">
        <v>0</v>
      </c>
      <c r="N34" s="36">
        <v>0</v>
      </c>
      <c r="O34" s="78">
        <v>1093160590.8823528</v>
      </c>
      <c r="P34" s="185">
        <v>1606964.4241950454</v>
      </c>
      <c r="Q34" s="22"/>
      <c r="R34" s="6"/>
      <c r="S34" s="1"/>
    </row>
    <row r="35" spans="1:19" s="3" customFormat="1" ht="9">
      <c r="A35" s="6"/>
      <c r="B35" s="88" t="s">
        <v>18</v>
      </c>
      <c r="C35" s="77">
        <v>114967362.00840335</v>
      </c>
      <c r="D35" s="77">
        <v>117993138.99159662</v>
      </c>
      <c r="E35" s="77">
        <v>94326515.462184861</v>
      </c>
      <c r="F35" s="77">
        <v>83818999.74789916</v>
      </c>
      <c r="G35" s="77">
        <v>99458861.243697464</v>
      </c>
      <c r="H35" s="77">
        <v>85080824.554621845</v>
      </c>
      <c r="I35" s="77">
        <v>116933939.92436974</v>
      </c>
      <c r="J35" s="77">
        <v>100122719.64705881</v>
      </c>
      <c r="K35" s="77">
        <v>0</v>
      </c>
      <c r="L35" s="77">
        <v>0</v>
      </c>
      <c r="M35" s="77">
        <v>0</v>
      </c>
      <c r="N35" s="77">
        <v>0</v>
      </c>
      <c r="O35" s="77">
        <v>812702361.57983184</v>
      </c>
      <c r="P35" s="89">
        <v>1190809.2039990677</v>
      </c>
      <c r="Q35" s="22"/>
      <c r="R35" s="6"/>
      <c r="S35" s="1"/>
    </row>
    <row r="36" spans="1:19" s="3" customFormat="1" ht="9">
      <c r="A36" s="6"/>
      <c r="B36" s="118" t="s">
        <v>68</v>
      </c>
      <c r="C36" s="35">
        <v>526553413.53781509</v>
      </c>
      <c r="D36" s="35">
        <v>454909614.4285714</v>
      </c>
      <c r="E36" s="35">
        <v>540784507.10084033</v>
      </c>
      <c r="F36" s="35">
        <v>455564917.56302518</v>
      </c>
      <c r="G36" s="35">
        <v>547646342.41176462</v>
      </c>
      <c r="H36" s="35">
        <v>506190451.73109239</v>
      </c>
      <c r="I36" s="35">
        <v>556237950.49579823</v>
      </c>
      <c r="J36" s="35">
        <v>600244243.42857134</v>
      </c>
      <c r="K36" s="35">
        <v>0</v>
      </c>
      <c r="L36" s="35">
        <v>0</v>
      </c>
      <c r="M36" s="35">
        <v>0</v>
      </c>
      <c r="N36" s="35">
        <v>0</v>
      </c>
      <c r="O36" s="78">
        <v>4188131440.6974788</v>
      </c>
      <c r="P36" s="185">
        <v>6151604.4884513458</v>
      </c>
      <c r="Q36" s="22"/>
      <c r="R36" s="6"/>
      <c r="S36" s="1"/>
    </row>
    <row r="37" spans="1:19" s="3" customFormat="1" ht="9">
      <c r="A37" s="6"/>
      <c r="B37" s="88" t="s">
        <v>120</v>
      </c>
      <c r="C37" s="77">
        <v>1082706633.7731092</v>
      </c>
      <c r="D37" s="77">
        <v>967609119.84873939</v>
      </c>
      <c r="E37" s="77">
        <v>1042497113.7142856</v>
      </c>
      <c r="F37" s="77">
        <v>1123809256.1764705</v>
      </c>
      <c r="G37" s="77">
        <v>1144424772.6890755</v>
      </c>
      <c r="H37" s="77">
        <v>1109942263.7647059</v>
      </c>
      <c r="I37" s="77">
        <v>1140002272.1764705</v>
      </c>
      <c r="J37" s="77">
        <v>1141812806.9243696</v>
      </c>
      <c r="K37" s="77">
        <v>0</v>
      </c>
      <c r="L37" s="77">
        <v>0</v>
      </c>
      <c r="M37" s="77">
        <v>0</v>
      </c>
      <c r="N37" s="77">
        <v>0</v>
      </c>
      <c r="O37" s="77">
        <v>8752804239.0672264</v>
      </c>
      <c r="P37" s="89">
        <v>12854578.743199948</v>
      </c>
      <c r="Q37" s="22"/>
      <c r="R37" s="6"/>
      <c r="S37" s="1"/>
    </row>
    <row r="38" spans="1:19" s="3" customFormat="1" ht="9">
      <c r="A38" s="6"/>
      <c r="B38" s="118" t="s">
        <v>2</v>
      </c>
      <c r="C38" s="36">
        <v>83304997.537815124</v>
      </c>
      <c r="D38" s="36">
        <v>92406617.35294117</v>
      </c>
      <c r="E38" s="36">
        <v>93948853.579831928</v>
      </c>
      <c r="F38" s="36">
        <v>86045311.016806722</v>
      </c>
      <c r="G38" s="36">
        <v>94355919.319327727</v>
      </c>
      <c r="H38" s="36">
        <v>80850473.436974779</v>
      </c>
      <c r="I38" s="36">
        <v>90652876.638655454</v>
      </c>
      <c r="J38" s="36">
        <v>81330010.605042011</v>
      </c>
      <c r="K38" s="36">
        <v>0</v>
      </c>
      <c r="L38" s="36">
        <v>0</v>
      </c>
      <c r="M38" s="36">
        <v>0</v>
      </c>
      <c r="N38" s="36">
        <v>0</v>
      </c>
      <c r="O38" s="78">
        <v>702895059.48739481</v>
      </c>
      <c r="P38" s="185">
        <v>1031197.8244767085</v>
      </c>
      <c r="Q38" s="22"/>
      <c r="R38" s="6"/>
      <c r="S38" s="1"/>
    </row>
    <row r="39" spans="1:19" s="3" customFormat="1" ht="9">
      <c r="A39" s="6"/>
      <c r="B39" s="88" t="s">
        <v>3</v>
      </c>
      <c r="C39" s="77">
        <v>144960934.76470587</v>
      </c>
      <c r="D39" s="77">
        <v>132653359.21008402</v>
      </c>
      <c r="E39" s="77">
        <v>154724607.18487394</v>
      </c>
      <c r="F39" s="77">
        <v>164282313.53781512</v>
      </c>
      <c r="G39" s="77">
        <v>159927399.85714284</v>
      </c>
      <c r="H39" s="77">
        <v>151022481.77310923</v>
      </c>
      <c r="I39" s="77">
        <v>179095326.00840336</v>
      </c>
      <c r="J39" s="77">
        <v>142594502.80672267</v>
      </c>
      <c r="K39" s="77">
        <v>0</v>
      </c>
      <c r="L39" s="77">
        <v>0</v>
      </c>
      <c r="M39" s="77">
        <v>0</v>
      </c>
      <c r="N39" s="77">
        <v>0</v>
      </c>
      <c r="O39" s="77">
        <v>1229260925.1428568</v>
      </c>
      <c r="P39" s="89">
        <v>1806327.1347632671</v>
      </c>
      <c r="Q39" s="22"/>
      <c r="R39" s="6"/>
      <c r="S39" s="1"/>
    </row>
    <row r="40" spans="1:19" s="3" customFormat="1" ht="9">
      <c r="A40" s="6"/>
      <c r="B40" s="144" t="s">
        <v>121</v>
      </c>
      <c r="C40" s="135">
        <v>500696117.1512605</v>
      </c>
      <c r="D40" s="135">
        <v>462879993.08403355</v>
      </c>
      <c r="E40" s="135">
        <v>519419740.27731091</v>
      </c>
      <c r="F40" s="135">
        <v>506836829.65546215</v>
      </c>
      <c r="G40" s="135">
        <v>546347050.88235295</v>
      </c>
      <c r="H40" s="135">
        <v>490892021.03361338</v>
      </c>
      <c r="I40" s="135">
        <v>562913423.90756297</v>
      </c>
      <c r="J40" s="135">
        <v>524659438.7731092</v>
      </c>
      <c r="K40" s="135">
        <v>0</v>
      </c>
      <c r="L40" s="135">
        <v>0</v>
      </c>
      <c r="M40" s="135">
        <v>0</v>
      </c>
      <c r="N40" s="135">
        <v>0</v>
      </c>
      <c r="O40" s="135">
        <v>4114644614.7647057</v>
      </c>
      <c r="P40" s="186">
        <v>6043387.2068087161</v>
      </c>
      <c r="Q40" s="22"/>
      <c r="R40" s="6"/>
      <c r="S40" s="1"/>
    </row>
    <row r="41" spans="1:19" s="3" customFormat="1" ht="9">
      <c r="A41" s="6"/>
      <c r="B41" s="187" t="s">
        <v>7</v>
      </c>
      <c r="C41" s="140">
        <v>57422597.201680668</v>
      </c>
      <c r="D41" s="140">
        <v>57072572.97478991</v>
      </c>
      <c r="E41" s="140">
        <v>60579060.495798312</v>
      </c>
      <c r="F41" s="140">
        <v>61057838.941176467</v>
      </c>
      <c r="G41" s="140">
        <v>68484593.907563016</v>
      </c>
      <c r="H41" s="140">
        <v>58079037.621848732</v>
      </c>
      <c r="I41" s="140">
        <v>63781785.59663865</v>
      </c>
      <c r="J41" s="140">
        <v>62358111.126050413</v>
      </c>
      <c r="K41" s="140">
        <v>0</v>
      </c>
      <c r="L41" s="140">
        <v>0</v>
      </c>
      <c r="M41" s="140">
        <v>0</v>
      </c>
      <c r="N41" s="140">
        <v>0</v>
      </c>
      <c r="O41" s="141">
        <v>488835597.86554617</v>
      </c>
      <c r="P41" s="188">
        <v>717905.03652763204</v>
      </c>
      <c r="Q41" s="22"/>
      <c r="R41" s="6"/>
      <c r="S41" s="1"/>
    </row>
    <row r="42" spans="1:19" s="3" customFormat="1" ht="9">
      <c r="A42" s="6"/>
      <c r="B42" s="144" t="s">
        <v>8</v>
      </c>
      <c r="C42" s="135">
        <v>287894844.31092435</v>
      </c>
      <c r="D42" s="135">
        <v>284012956.3865546</v>
      </c>
      <c r="E42" s="135">
        <v>276502971.52100837</v>
      </c>
      <c r="F42" s="135">
        <v>290055708.88235295</v>
      </c>
      <c r="G42" s="135">
        <v>305582712.93277311</v>
      </c>
      <c r="H42" s="135">
        <v>274031824.815126</v>
      </c>
      <c r="I42" s="135">
        <v>307077926.2352941</v>
      </c>
      <c r="J42" s="135">
        <v>301231265.87394953</v>
      </c>
      <c r="K42" s="135">
        <v>0</v>
      </c>
      <c r="L42" s="135">
        <v>0</v>
      </c>
      <c r="M42" s="135">
        <v>0</v>
      </c>
      <c r="N42" s="135">
        <v>0</v>
      </c>
      <c r="O42" s="135">
        <v>2326390210.957983</v>
      </c>
      <c r="P42" s="186">
        <v>3415185.4012782085</v>
      </c>
      <c r="Q42" s="22"/>
      <c r="R42" s="6"/>
      <c r="S42" s="1"/>
    </row>
    <row r="43" spans="1:19" s="3" customFormat="1" ht="9">
      <c r="A43" s="6"/>
      <c r="B43" s="187" t="s">
        <v>9</v>
      </c>
      <c r="C43" s="140">
        <v>161675059.13445377</v>
      </c>
      <c r="D43" s="140">
        <v>187347366.25210083</v>
      </c>
      <c r="E43" s="140">
        <v>169726247.18487394</v>
      </c>
      <c r="F43" s="140">
        <v>160286683.63025209</v>
      </c>
      <c r="G43" s="140">
        <v>151631139.10924369</v>
      </c>
      <c r="H43" s="140">
        <v>146608866.55462185</v>
      </c>
      <c r="I43" s="140">
        <v>160713468.17647058</v>
      </c>
      <c r="J43" s="140">
        <v>156025942.89075628</v>
      </c>
      <c r="K43" s="140">
        <v>0</v>
      </c>
      <c r="L43" s="140">
        <v>0</v>
      </c>
      <c r="M43" s="140">
        <v>0</v>
      </c>
      <c r="N43" s="140">
        <v>0</v>
      </c>
      <c r="O43" s="141">
        <v>1294014772.9327731</v>
      </c>
      <c r="P43" s="188">
        <v>1896973.4410685552</v>
      </c>
      <c r="Q43" s="22"/>
      <c r="R43" s="6"/>
      <c r="S43" s="1"/>
    </row>
    <row r="44" spans="1:19" s="3" customFormat="1" ht="9">
      <c r="A44" s="6"/>
      <c r="B44" s="144" t="s">
        <v>122</v>
      </c>
      <c r="C44" s="135">
        <v>102467043.74789914</v>
      </c>
      <c r="D44" s="135">
        <v>107163860.35294117</v>
      </c>
      <c r="E44" s="135">
        <v>100270528.78991596</v>
      </c>
      <c r="F44" s="135">
        <v>98700693.067226887</v>
      </c>
      <c r="G44" s="135">
        <v>116759777.94117646</v>
      </c>
      <c r="H44" s="135">
        <v>105797030.21008402</v>
      </c>
      <c r="I44" s="135">
        <v>131998463.53781511</v>
      </c>
      <c r="J44" s="135">
        <v>117375492.10084033</v>
      </c>
      <c r="K44" s="135">
        <v>0</v>
      </c>
      <c r="L44" s="135">
        <v>0</v>
      </c>
      <c r="M44" s="135">
        <v>0</v>
      </c>
      <c r="N44" s="135">
        <v>0</v>
      </c>
      <c r="O44" s="135">
        <v>880532889.74789906</v>
      </c>
      <c r="P44" s="186">
        <v>1293926.1470477111</v>
      </c>
      <c r="Q44" s="22"/>
      <c r="R44" s="6"/>
      <c r="S44" s="1"/>
    </row>
    <row r="45" spans="1:19" s="3" customFormat="1" ht="9">
      <c r="A45" s="6"/>
      <c r="B45" s="187" t="s">
        <v>82</v>
      </c>
      <c r="C45" s="140">
        <v>52966105.210084029</v>
      </c>
      <c r="D45" s="140">
        <v>57112517.042016804</v>
      </c>
      <c r="E45" s="140">
        <v>46247930.97478991</v>
      </c>
      <c r="F45" s="140">
        <v>45475431.689075626</v>
      </c>
      <c r="G45" s="140">
        <v>23872828.294117644</v>
      </c>
      <c r="H45" s="140">
        <v>46914015.092436969</v>
      </c>
      <c r="I45" s="140">
        <v>56426921.201680668</v>
      </c>
      <c r="J45" s="140">
        <v>47949589.495798312</v>
      </c>
      <c r="K45" s="140">
        <v>0</v>
      </c>
      <c r="L45" s="140">
        <v>0</v>
      </c>
      <c r="M45" s="140">
        <v>0</v>
      </c>
      <c r="N45" s="140">
        <v>0</v>
      </c>
      <c r="O45" s="141">
        <v>376965338.99999994</v>
      </c>
      <c r="P45" s="188">
        <v>552646.17206348304</v>
      </c>
      <c r="Q45" s="22"/>
      <c r="R45" s="6"/>
      <c r="S45" s="1"/>
    </row>
    <row r="46" spans="1:19" s="3" customFormat="1" ht="9">
      <c r="A46" s="6"/>
      <c r="B46" s="144" t="s">
        <v>80</v>
      </c>
      <c r="C46" s="135">
        <v>61994633.941176467</v>
      </c>
      <c r="D46" s="135">
        <v>60129197.016806722</v>
      </c>
      <c r="E46" s="135">
        <v>65976119.705882348</v>
      </c>
      <c r="F46" s="135">
        <v>54262638.067226887</v>
      </c>
      <c r="G46" s="135">
        <v>60846661.126050413</v>
      </c>
      <c r="H46" s="135">
        <v>62801741.806722686</v>
      </c>
      <c r="I46" s="135">
        <v>68033566.957983181</v>
      </c>
      <c r="J46" s="135">
        <v>64593924.630252093</v>
      </c>
      <c r="K46" s="135">
        <v>0</v>
      </c>
      <c r="L46" s="135">
        <v>0</v>
      </c>
      <c r="M46" s="135">
        <v>0</v>
      </c>
      <c r="N46" s="135">
        <v>0</v>
      </c>
      <c r="O46" s="135">
        <v>498638483.25210083</v>
      </c>
      <c r="P46" s="186">
        <v>731940.84619272838</v>
      </c>
      <c r="Q46" s="22"/>
      <c r="R46" s="6"/>
      <c r="S46" s="1"/>
    </row>
    <row r="47" spans="1:19" s="3" customFormat="1" ht="9">
      <c r="A47" s="6"/>
      <c r="B47" s="187" t="s">
        <v>10</v>
      </c>
      <c r="C47" s="140">
        <v>237622980.13445377</v>
      </c>
      <c r="D47" s="140">
        <v>203017996.09243697</v>
      </c>
      <c r="E47" s="140">
        <v>233378027.11764705</v>
      </c>
      <c r="F47" s="140">
        <v>239153435.56302521</v>
      </c>
      <c r="G47" s="140">
        <v>250197556.94117644</v>
      </c>
      <c r="H47" s="140">
        <v>213055651.3865546</v>
      </c>
      <c r="I47" s="140">
        <v>249690019.99999997</v>
      </c>
      <c r="J47" s="140">
        <v>230647710.6722689</v>
      </c>
      <c r="K47" s="140">
        <v>0</v>
      </c>
      <c r="L47" s="140">
        <v>0</v>
      </c>
      <c r="M47" s="140">
        <v>0</v>
      </c>
      <c r="N47" s="140">
        <v>0</v>
      </c>
      <c r="O47" s="141">
        <v>1856763377.9075627</v>
      </c>
      <c r="P47" s="188">
        <v>2726154.3288898706</v>
      </c>
      <c r="Q47" s="22"/>
      <c r="R47" s="6"/>
      <c r="S47" s="1"/>
    </row>
    <row r="48" spans="1:19" s="3" customFormat="1" ht="9">
      <c r="A48" s="6"/>
      <c r="B48" s="189" t="s">
        <v>0</v>
      </c>
      <c r="C48" s="71">
        <v>4116887360.8739486</v>
      </c>
      <c r="D48" s="71">
        <v>3821210025.0756297</v>
      </c>
      <c r="E48" s="71">
        <v>4067113488.1344543</v>
      </c>
      <c r="F48" s="71">
        <v>4066991723.6806712</v>
      </c>
      <c r="G48" s="71">
        <v>4279141197.0504198</v>
      </c>
      <c r="H48" s="71">
        <v>3978566321.7815118</v>
      </c>
      <c r="I48" s="71">
        <v>4401180089.2268906</v>
      </c>
      <c r="J48" s="71">
        <v>4280897321.2268896</v>
      </c>
      <c r="K48" s="71">
        <v>0</v>
      </c>
      <c r="L48" s="71">
        <v>0</v>
      </c>
      <c r="M48" s="71">
        <v>0</v>
      </c>
      <c r="N48" s="71">
        <v>0</v>
      </c>
      <c r="O48" s="71">
        <v>33011987527.050419</v>
      </c>
      <c r="P48" s="190">
        <v>48470832.181235</v>
      </c>
      <c r="Q48" s="22"/>
      <c r="R48" s="6"/>
      <c r="S48" s="1"/>
    </row>
    <row r="49" spans="1:19" s="3" customFormat="1" ht="9">
      <c r="A49" s="6"/>
      <c r="B49" s="189" t="s">
        <v>5</v>
      </c>
      <c r="C49" s="71">
        <v>5702454.9634655425</v>
      </c>
      <c r="D49" s="71">
        <v>5427238.4176167902</v>
      </c>
      <c r="E49" s="71">
        <v>5962897.4857924469</v>
      </c>
      <c r="F49" s="71">
        <v>6070771.1606894312</v>
      </c>
      <c r="G49" s="71">
        <v>6275596.8103163652</v>
      </c>
      <c r="H49" s="71">
        <v>5841640.8324863985</v>
      </c>
      <c r="I49" s="71">
        <v>6693097.4485254651</v>
      </c>
      <c r="J49" s="71">
        <v>6497135.0623425609</v>
      </c>
      <c r="K49" s="71">
        <v>0</v>
      </c>
      <c r="L49" s="71">
        <v>0</v>
      </c>
      <c r="M49" s="71">
        <v>0</v>
      </c>
      <c r="N49" s="71">
        <v>0</v>
      </c>
      <c r="O49" s="71">
        <v>48470832.181235</v>
      </c>
      <c r="P49" s="190"/>
      <c r="Q49" s="22"/>
      <c r="R49" s="6"/>
      <c r="S49" s="1"/>
    </row>
    <row r="50" spans="1:19" s="1" customFormat="1" ht="18" customHeight="1">
      <c r="A50" s="6"/>
      <c r="B50" s="191" t="s">
        <v>15</v>
      </c>
      <c r="C50" s="129">
        <v>721.95</v>
      </c>
      <c r="D50" s="129">
        <v>704.08</v>
      </c>
      <c r="E50" s="129">
        <v>682.07</v>
      </c>
      <c r="F50" s="129">
        <v>669.93000000000006</v>
      </c>
      <c r="G50" s="129">
        <v>681.87</v>
      </c>
      <c r="H50" s="129">
        <v>681.07</v>
      </c>
      <c r="I50" s="129">
        <v>657.57</v>
      </c>
      <c r="J50" s="129">
        <v>658.89</v>
      </c>
      <c r="K50" s="129">
        <v>1</v>
      </c>
      <c r="L50" s="129">
        <v>1</v>
      </c>
      <c r="M50" s="129">
        <v>1</v>
      </c>
      <c r="N50" s="129">
        <v>1</v>
      </c>
      <c r="O50" s="192"/>
      <c r="P50" s="193"/>
      <c r="Q50" s="23"/>
      <c r="R50" s="6"/>
    </row>
    <row r="51" spans="1:19" s="1" customFormat="1" ht="18" customHeight="1">
      <c r="A51" s="6"/>
      <c r="B51"/>
      <c r="C51"/>
      <c r="D51"/>
      <c r="E51"/>
      <c r="F51"/>
      <c r="G51"/>
      <c r="H51"/>
      <c r="I51"/>
      <c r="J51"/>
      <c r="K51"/>
      <c r="L51"/>
      <c r="M51"/>
      <c r="N51"/>
      <c r="O51"/>
      <c r="P51"/>
      <c r="Q51" s="23"/>
      <c r="R51" s="6"/>
    </row>
    <row r="52" spans="1:19" s="1" customFormat="1" ht="16.5" customHeight="1">
      <c r="A52" s="6"/>
      <c r="B52"/>
      <c r="C52"/>
      <c r="D52"/>
      <c r="E52"/>
      <c r="F52"/>
      <c r="G52"/>
      <c r="H52"/>
      <c r="I52"/>
      <c r="J52"/>
      <c r="K52" s="79"/>
      <c r="L52"/>
      <c r="M52"/>
      <c r="N52"/>
      <c r="O52"/>
      <c r="P52"/>
      <c r="Q52" s="24"/>
      <c r="R52" s="6"/>
    </row>
  </sheetData>
  <mergeCells count="2">
    <mergeCell ref="B8:P8"/>
    <mergeCell ref="B30:P3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workbookViewId="0">
      <selection activeCell="M3" sqref="M3"/>
    </sheetView>
  </sheetViews>
  <sheetFormatPr baseColWidth="10" defaultColWidth="11.42578125" defaultRowHeight="14.25"/>
  <cols>
    <col min="1" max="1" width="4.140625" style="43" customWidth="1"/>
    <col min="2" max="2" width="20.85546875" style="17" customWidth="1"/>
    <col min="3" max="8" width="10.42578125" style="17" bestFit="1" customWidth="1"/>
    <col min="9" max="9" width="9" style="17" bestFit="1" customWidth="1"/>
    <col min="10" max="10" width="9.5703125" style="17" bestFit="1" customWidth="1"/>
    <col min="11" max="11" width="10.28515625" style="17" bestFit="1" customWidth="1"/>
    <col min="12" max="12" width="7.28515625" style="17" bestFit="1" customWidth="1"/>
    <col min="13" max="13" width="9.5703125" style="17" customWidth="1"/>
    <col min="14" max="14" width="9.28515625" style="17" customWidth="1"/>
    <col min="15" max="15" width="11.140625" style="17" bestFit="1" customWidth="1"/>
    <col min="16" max="16" width="10.7109375" style="17" customWidth="1"/>
    <col min="17" max="17" width="1"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49.5" customHeight="1">
      <c r="P7" s="53"/>
    </row>
    <row r="8" spans="1:18" s="49" customFormat="1" ht="22.5" customHeight="1">
      <c r="A8" s="47"/>
      <c r="B8" s="287" t="s">
        <v>29</v>
      </c>
      <c r="C8" s="288"/>
      <c r="D8" s="288"/>
      <c r="E8" s="288"/>
      <c r="F8" s="288"/>
      <c r="G8" s="288"/>
      <c r="H8" s="288"/>
      <c r="I8" s="288"/>
      <c r="J8" s="288"/>
      <c r="K8" s="288"/>
      <c r="L8" s="288"/>
      <c r="M8" s="288"/>
      <c r="N8" s="288"/>
      <c r="O8" s="289"/>
      <c r="P8" s="53"/>
      <c r="Q8" s="53"/>
      <c r="R8" s="47"/>
    </row>
    <row r="9" spans="1:18" s="49" customFormat="1" ht="11.25" customHeight="1">
      <c r="A9" s="47"/>
      <c r="B9" s="84" t="s">
        <v>6</v>
      </c>
      <c r="C9" s="203" t="s">
        <v>19</v>
      </c>
      <c r="D9" s="203" t="s">
        <v>20</v>
      </c>
      <c r="E9" s="203" t="s">
        <v>21</v>
      </c>
      <c r="F9" s="203" t="s">
        <v>22</v>
      </c>
      <c r="G9" s="203" t="s">
        <v>23</v>
      </c>
      <c r="H9" s="203" t="s">
        <v>24</v>
      </c>
      <c r="I9" s="203" t="s">
        <v>25</v>
      </c>
      <c r="J9" s="203" t="s">
        <v>26</v>
      </c>
      <c r="K9" s="203" t="s">
        <v>27</v>
      </c>
      <c r="L9" s="203" t="s">
        <v>39</v>
      </c>
      <c r="M9" s="202" t="s">
        <v>40</v>
      </c>
      <c r="N9" s="202" t="s">
        <v>41</v>
      </c>
      <c r="O9" s="85" t="s">
        <v>0</v>
      </c>
      <c r="P9" s="53"/>
      <c r="Q9" s="53"/>
      <c r="R9" s="47"/>
    </row>
    <row r="10" spans="1:18" s="49" customFormat="1" ht="15" customHeight="1">
      <c r="A10" s="47"/>
      <c r="B10" s="303" t="s">
        <v>156</v>
      </c>
      <c r="C10" s="304"/>
      <c r="D10" s="304"/>
      <c r="E10" s="304"/>
      <c r="F10" s="304"/>
      <c r="G10" s="304"/>
      <c r="H10" s="304"/>
      <c r="I10" s="304"/>
      <c r="J10" s="304"/>
      <c r="K10" s="304"/>
      <c r="L10" s="304"/>
      <c r="M10" s="304"/>
      <c r="N10" s="304"/>
      <c r="O10" s="305"/>
      <c r="P10" s="47"/>
      <c r="Q10" s="53"/>
      <c r="R10" s="47"/>
    </row>
    <row r="11" spans="1:18" s="49" customFormat="1" ht="9">
      <c r="A11" s="47"/>
      <c r="B11" s="118" t="s">
        <v>119</v>
      </c>
      <c r="C11" s="37">
        <v>19120</v>
      </c>
      <c r="D11" s="37">
        <v>17602</v>
      </c>
      <c r="E11" s="37">
        <v>18459</v>
      </c>
      <c r="F11" s="37">
        <v>18671</v>
      </c>
      <c r="G11" s="37">
        <v>17945</v>
      </c>
      <c r="H11" s="37">
        <v>15435</v>
      </c>
      <c r="I11" s="37">
        <v>17468</v>
      </c>
      <c r="J11" s="37">
        <v>16847</v>
      </c>
      <c r="K11" s="37">
        <v>0</v>
      </c>
      <c r="L11" s="37">
        <v>0</v>
      </c>
      <c r="M11" s="37">
        <v>0</v>
      </c>
      <c r="N11" s="37">
        <v>0</v>
      </c>
      <c r="O11" s="124">
        <v>141547</v>
      </c>
      <c r="P11" s="53"/>
      <c r="Q11" s="53"/>
      <c r="R11" s="47"/>
    </row>
    <row r="12" spans="1:18" s="48" customFormat="1" ht="9">
      <c r="A12" s="47"/>
      <c r="B12" s="88" t="s">
        <v>1</v>
      </c>
      <c r="C12" s="77">
        <v>47007</v>
      </c>
      <c r="D12" s="77">
        <v>44357</v>
      </c>
      <c r="E12" s="77">
        <v>40941</v>
      </c>
      <c r="F12" s="77">
        <v>44840</v>
      </c>
      <c r="G12" s="77">
        <v>40523</v>
      </c>
      <c r="H12" s="77">
        <v>39153</v>
      </c>
      <c r="I12" s="77">
        <v>45444</v>
      </c>
      <c r="J12" s="77">
        <v>42429</v>
      </c>
      <c r="K12" s="77">
        <v>0</v>
      </c>
      <c r="L12" s="77">
        <v>0</v>
      </c>
      <c r="M12" s="77">
        <v>0</v>
      </c>
      <c r="N12" s="77">
        <v>0</v>
      </c>
      <c r="O12" s="89">
        <v>344694</v>
      </c>
      <c r="P12" s="53"/>
      <c r="Q12" s="53"/>
      <c r="R12" s="56"/>
    </row>
    <row r="13" spans="1:18" s="48" customFormat="1" ht="9">
      <c r="A13" s="47"/>
      <c r="B13" s="119" t="s">
        <v>42</v>
      </c>
      <c r="C13" s="37">
        <v>19306</v>
      </c>
      <c r="D13" s="37">
        <v>17440</v>
      </c>
      <c r="E13" s="37">
        <v>18566</v>
      </c>
      <c r="F13" s="37">
        <v>19522</v>
      </c>
      <c r="G13" s="37">
        <v>20151</v>
      </c>
      <c r="H13" s="37">
        <v>17187</v>
      </c>
      <c r="I13" s="37">
        <v>23471</v>
      </c>
      <c r="J13" s="37">
        <v>20572</v>
      </c>
      <c r="K13" s="37">
        <v>0</v>
      </c>
      <c r="L13" s="37">
        <v>0</v>
      </c>
      <c r="M13" s="37">
        <v>0</v>
      </c>
      <c r="N13" s="37">
        <v>0</v>
      </c>
      <c r="O13" s="124">
        <v>156215</v>
      </c>
      <c r="P13" s="53"/>
      <c r="Q13" s="53"/>
      <c r="R13" s="56"/>
    </row>
    <row r="14" spans="1:18" s="48" customFormat="1" ht="9">
      <c r="A14" s="47"/>
      <c r="B14" s="88" t="s">
        <v>18</v>
      </c>
      <c r="C14" s="77">
        <v>24004</v>
      </c>
      <c r="D14" s="77">
        <v>25855</v>
      </c>
      <c r="E14" s="77">
        <v>18561</v>
      </c>
      <c r="F14" s="77">
        <v>16028</v>
      </c>
      <c r="G14" s="77">
        <v>18013</v>
      </c>
      <c r="H14" s="77">
        <v>16132</v>
      </c>
      <c r="I14" s="77">
        <v>20769</v>
      </c>
      <c r="J14" s="77">
        <v>19266</v>
      </c>
      <c r="K14" s="77">
        <v>0</v>
      </c>
      <c r="L14" s="77">
        <v>0</v>
      </c>
      <c r="M14" s="77">
        <v>0</v>
      </c>
      <c r="N14" s="77">
        <v>0</v>
      </c>
      <c r="O14" s="89">
        <v>158628</v>
      </c>
      <c r="P14" s="53"/>
      <c r="Q14" s="53"/>
      <c r="R14" s="56"/>
    </row>
    <row r="15" spans="1:18" s="48" customFormat="1" ht="9">
      <c r="A15" s="47"/>
      <c r="B15" s="118" t="s">
        <v>68</v>
      </c>
      <c r="C15" s="37">
        <v>37660</v>
      </c>
      <c r="D15" s="37">
        <v>36171</v>
      </c>
      <c r="E15" s="37">
        <v>32687</v>
      </c>
      <c r="F15" s="37">
        <v>34451</v>
      </c>
      <c r="G15" s="37">
        <v>33489</v>
      </c>
      <c r="H15" s="37">
        <v>32553</v>
      </c>
      <c r="I15" s="37">
        <v>37925</v>
      </c>
      <c r="J15" s="37">
        <v>34812</v>
      </c>
      <c r="K15" s="37">
        <v>0</v>
      </c>
      <c r="L15" s="37">
        <v>0</v>
      </c>
      <c r="M15" s="37">
        <v>0</v>
      </c>
      <c r="N15" s="37">
        <v>0</v>
      </c>
      <c r="O15" s="124">
        <v>279748</v>
      </c>
      <c r="P15" s="53"/>
      <c r="Q15" s="53"/>
      <c r="R15" s="56"/>
    </row>
    <row r="16" spans="1:18" s="48" customFormat="1" ht="9">
      <c r="A16" s="47"/>
      <c r="B16" s="88" t="s">
        <v>120</v>
      </c>
      <c r="C16" s="77">
        <v>77887</v>
      </c>
      <c r="D16" s="77">
        <v>68259</v>
      </c>
      <c r="E16" s="77">
        <v>65126</v>
      </c>
      <c r="F16" s="77">
        <v>70699</v>
      </c>
      <c r="G16" s="77">
        <v>74914</v>
      </c>
      <c r="H16" s="77">
        <v>66054</v>
      </c>
      <c r="I16" s="77">
        <v>79023</v>
      </c>
      <c r="J16" s="77">
        <v>68273</v>
      </c>
      <c r="K16" s="77">
        <v>0</v>
      </c>
      <c r="L16" s="77">
        <v>0</v>
      </c>
      <c r="M16" s="77">
        <v>0</v>
      </c>
      <c r="N16" s="77">
        <v>0</v>
      </c>
      <c r="O16" s="89">
        <v>570235</v>
      </c>
      <c r="P16" s="53"/>
      <c r="Q16" s="53"/>
      <c r="R16" s="56"/>
    </row>
    <row r="17" spans="1:18" s="48" customFormat="1" ht="9">
      <c r="A17" s="47"/>
      <c r="B17" s="118" t="s">
        <v>2</v>
      </c>
      <c r="C17" s="37">
        <v>10833</v>
      </c>
      <c r="D17" s="37">
        <v>10636</v>
      </c>
      <c r="E17" s="37">
        <v>10396</v>
      </c>
      <c r="F17" s="37">
        <v>9103</v>
      </c>
      <c r="G17" s="37">
        <v>9138</v>
      </c>
      <c r="H17" s="37">
        <v>7835</v>
      </c>
      <c r="I17" s="37">
        <v>9438</v>
      </c>
      <c r="J17" s="37">
        <v>8180</v>
      </c>
      <c r="K17" s="37">
        <v>0</v>
      </c>
      <c r="L17" s="37">
        <v>0</v>
      </c>
      <c r="M17" s="37">
        <v>0</v>
      </c>
      <c r="N17" s="37">
        <v>0</v>
      </c>
      <c r="O17" s="124">
        <v>75559</v>
      </c>
      <c r="P17" s="53"/>
      <c r="Q17" s="53"/>
      <c r="R17" s="56"/>
    </row>
    <row r="18" spans="1:18" s="48" customFormat="1" ht="9">
      <c r="A18" s="47"/>
      <c r="B18" s="88" t="s">
        <v>3</v>
      </c>
      <c r="C18" s="77">
        <v>22527</v>
      </c>
      <c r="D18" s="77">
        <v>21998</v>
      </c>
      <c r="E18" s="77">
        <v>22588</v>
      </c>
      <c r="F18" s="77">
        <v>22703</v>
      </c>
      <c r="G18" s="77">
        <v>23397</v>
      </c>
      <c r="H18" s="77">
        <v>21330</v>
      </c>
      <c r="I18" s="77">
        <v>23832</v>
      </c>
      <c r="J18" s="77">
        <v>22695</v>
      </c>
      <c r="K18" s="77">
        <v>0</v>
      </c>
      <c r="L18" s="77">
        <v>0</v>
      </c>
      <c r="M18" s="77">
        <v>0</v>
      </c>
      <c r="N18" s="77">
        <v>0</v>
      </c>
      <c r="O18" s="89">
        <v>181070</v>
      </c>
      <c r="P18" s="53"/>
      <c r="Q18" s="53"/>
      <c r="R18" s="56"/>
    </row>
    <row r="19" spans="1:18" s="48" customFormat="1" ht="9">
      <c r="A19" s="47"/>
      <c r="B19" s="144" t="s">
        <v>121</v>
      </c>
      <c r="C19" s="135">
        <v>70815</v>
      </c>
      <c r="D19" s="135">
        <v>68028</v>
      </c>
      <c r="E19" s="135">
        <v>63099</v>
      </c>
      <c r="F19" s="135">
        <v>64826</v>
      </c>
      <c r="G19" s="135">
        <v>70107</v>
      </c>
      <c r="H19" s="135">
        <v>62816</v>
      </c>
      <c r="I19" s="135">
        <v>76422</v>
      </c>
      <c r="J19" s="135">
        <v>69340</v>
      </c>
      <c r="K19" s="135">
        <v>0</v>
      </c>
      <c r="L19" s="135">
        <v>0</v>
      </c>
      <c r="M19" s="135">
        <v>0</v>
      </c>
      <c r="N19" s="135">
        <v>0</v>
      </c>
      <c r="O19" s="186">
        <v>545453</v>
      </c>
      <c r="P19" s="53"/>
      <c r="Q19" s="53"/>
      <c r="R19" s="56"/>
    </row>
    <row r="20" spans="1:18" s="48" customFormat="1" ht="9">
      <c r="A20" s="47"/>
      <c r="B20" s="142" t="s">
        <v>7</v>
      </c>
      <c r="C20" s="39">
        <v>11384</v>
      </c>
      <c r="D20" s="39">
        <v>12398</v>
      </c>
      <c r="E20" s="39">
        <v>11057</v>
      </c>
      <c r="F20" s="39">
        <v>11040</v>
      </c>
      <c r="G20" s="39">
        <v>11833</v>
      </c>
      <c r="H20" s="39">
        <v>10726</v>
      </c>
      <c r="I20" s="39">
        <v>13659</v>
      </c>
      <c r="J20" s="39">
        <v>11537</v>
      </c>
      <c r="K20" s="39">
        <v>0</v>
      </c>
      <c r="L20" s="39">
        <v>0</v>
      </c>
      <c r="M20" s="39">
        <v>0</v>
      </c>
      <c r="N20" s="39">
        <v>0</v>
      </c>
      <c r="O20" s="143">
        <v>93634</v>
      </c>
      <c r="P20" s="53"/>
      <c r="Q20" s="53"/>
      <c r="R20" s="56"/>
    </row>
    <row r="21" spans="1:18" s="48" customFormat="1" ht="9">
      <c r="A21" s="47"/>
      <c r="B21" s="144" t="s">
        <v>8</v>
      </c>
      <c r="C21" s="135">
        <v>40089</v>
      </c>
      <c r="D21" s="135">
        <v>39586</v>
      </c>
      <c r="E21" s="135">
        <v>39607</v>
      </c>
      <c r="F21" s="135">
        <v>37779</v>
      </c>
      <c r="G21" s="135">
        <v>39244</v>
      </c>
      <c r="H21" s="135">
        <v>35464</v>
      </c>
      <c r="I21" s="135">
        <v>43092</v>
      </c>
      <c r="J21" s="135">
        <v>40520</v>
      </c>
      <c r="K21" s="135">
        <v>0</v>
      </c>
      <c r="L21" s="135">
        <v>0</v>
      </c>
      <c r="M21" s="135">
        <v>0</v>
      </c>
      <c r="N21" s="135">
        <v>0</v>
      </c>
      <c r="O21" s="186">
        <v>315381</v>
      </c>
      <c r="P21" s="53"/>
      <c r="Q21" s="53"/>
      <c r="R21" s="56"/>
    </row>
    <row r="22" spans="1:18" s="48" customFormat="1" ht="9">
      <c r="A22" s="47"/>
      <c r="B22" s="142" t="s">
        <v>9</v>
      </c>
      <c r="C22" s="39">
        <v>28333</v>
      </c>
      <c r="D22" s="39">
        <v>34521</v>
      </c>
      <c r="E22" s="39">
        <v>25697</v>
      </c>
      <c r="F22" s="39">
        <v>22574</v>
      </c>
      <c r="G22" s="39">
        <v>22159</v>
      </c>
      <c r="H22" s="39">
        <v>21223</v>
      </c>
      <c r="I22" s="39">
        <v>26505</v>
      </c>
      <c r="J22" s="39">
        <v>22612</v>
      </c>
      <c r="K22" s="39">
        <v>0</v>
      </c>
      <c r="L22" s="39">
        <v>0</v>
      </c>
      <c r="M22" s="39">
        <v>0</v>
      </c>
      <c r="N22" s="39">
        <v>0</v>
      </c>
      <c r="O22" s="143">
        <v>203624</v>
      </c>
      <c r="P22" s="53"/>
      <c r="Q22" s="53"/>
      <c r="R22" s="56"/>
    </row>
    <row r="23" spans="1:18" s="48" customFormat="1" ht="9">
      <c r="A23" s="47"/>
      <c r="B23" s="144" t="s">
        <v>122</v>
      </c>
      <c r="C23" s="135">
        <v>17605</v>
      </c>
      <c r="D23" s="135">
        <v>18920</v>
      </c>
      <c r="E23" s="135">
        <v>17260</v>
      </c>
      <c r="F23" s="135">
        <v>17158</v>
      </c>
      <c r="G23" s="135">
        <v>17790</v>
      </c>
      <c r="H23" s="135">
        <v>16988</v>
      </c>
      <c r="I23" s="135">
        <v>20568</v>
      </c>
      <c r="J23" s="135">
        <v>17836</v>
      </c>
      <c r="K23" s="135">
        <v>0</v>
      </c>
      <c r="L23" s="135">
        <v>0</v>
      </c>
      <c r="M23" s="135">
        <v>0</v>
      </c>
      <c r="N23" s="135">
        <v>0</v>
      </c>
      <c r="O23" s="186">
        <v>144125</v>
      </c>
      <c r="P23" s="53"/>
      <c r="Q23" s="53"/>
      <c r="R23" s="56"/>
    </row>
    <row r="24" spans="1:18" s="48" customFormat="1" ht="9">
      <c r="A24" s="47"/>
      <c r="B24" s="142" t="s">
        <v>82</v>
      </c>
      <c r="C24" s="39">
        <v>9074</v>
      </c>
      <c r="D24" s="39">
        <v>12157</v>
      </c>
      <c r="E24" s="39">
        <v>7340</v>
      </c>
      <c r="F24" s="39">
        <v>7627</v>
      </c>
      <c r="G24" s="39">
        <v>3544</v>
      </c>
      <c r="H24" s="39">
        <v>6409</v>
      </c>
      <c r="I24" s="39">
        <v>8399</v>
      </c>
      <c r="J24" s="39">
        <v>7103</v>
      </c>
      <c r="K24" s="39">
        <v>0</v>
      </c>
      <c r="L24" s="39">
        <v>0</v>
      </c>
      <c r="M24" s="39">
        <v>0</v>
      </c>
      <c r="N24" s="39">
        <v>0</v>
      </c>
      <c r="O24" s="143">
        <v>61653</v>
      </c>
      <c r="P24" s="53"/>
      <c r="Q24" s="53"/>
      <c r="R24" s="56"/>
    </row>
    <row r="25" spans="1:18" s="48" customFormat="1" ht="9">
      <c r="A25" s="47"/>
      <c r="B25" s="144" t="s">
        <v>80</v>
      </c>
      <c r="C25" s="135">
        <v>13004</v>
      </c>
      <c r="D25" s="135">
        <v>12764</v>
      </c>
      <c r="E25" s="135">
        <v>12001</v>
      </c>
      <c r="F25" s="135">
        <v>11966</v>
      </c>
      <c r="G25" s="135">
        <v>12295</v>
      </c>
      <c r="H25" s="135">
        <v>9572</v>
      </c>
      <c r="I25" s="135">
        <v>11177</v>
      </c>
      <c r="J25" s="135">
        <v>11344</v>
      </c>
      <c r="K25" s="135">
        <v>0</v>
      </c>
      <c r="L25" s="135">
        <v>0</v>
      </c>
      <c r="M25" s="135">
        <v>0</v>
      </c>
      <c r="N25" s="135">
        <v>0</v>
      </c>
      <c r="O25" s="186">
        <v>94123</v>
      </c>
      <c r="P25" s="53"/>
      <c r="Q25" s="53"/>
      <c r="R25" s="56"/>
    </row>
    <row r="26" spans="1:18" s="48" customFormat="1" ht="9">
      <c r="A26" s="47"/>
      <c r="B26" s="142" t="s">
        <v>10</v>
      </c>
      <c r="C26" s="39">
        <v>33798</v>
      </c>
      <c r="D26" s="39">
        <v>30549</v>
      </c>
      <c r="E26" s="39">
        <v>34225</v>
      </c>
      <c r="F26" s="39">
        <v>31934</v>
      </c>
      <c r="G26" s="39">
        <v>33831</v>
      </c>
      <c r="H26" s="39">
        <v>31161</v>
      </c>
      <c r="I26" s="39">
        <v>36823</v>
      </c>
      <c r="J26" s="39">
        <v>32423</v>
      </c>
      <c r="K26" s="39">
        <v>0</v>
      </c>
      <c r="L26" s="39">
        <v>0</v>
      </c>
      <c r="M26" s="39">
        <v>0</v>
      </c>
      <c r="N26" s="39">
        <v>0</v>
      </c>
      <c r="O26" s="143">
        <v>264744</v>
      </c>
      <c r="P26" s="53"/>
      <c r="Q26" s="53"/>
      <c r="R26" s="56"/>
    </row>
    <row r="27" spans="1:18" s="48" customFormat="1" ht="15">
      <c r="A27" s="47"/>
      <c r="B27" s="303" t="s">
        <v>158</v>
      </c>
      <c r="C27" s="304"/>
      <c r="D27" s="304"/>
      <c r="E27" s="304"/>
      <c r="F27" s="304"/>
      <c r="G27" s="304"/>
      <c r="H27" s="304"/>
      <c r="I27" s="304"/>
      <c r="J27" s="304"/>
      <c r="K27" s="304"/>
      <c r="L27" s="304"/>
      <c r="M27" s="304"/>
      <c r="N27" s="304"/>
      <c r="O27" s="305"/>
      <c r="P27" s="53"/>
      <c r="Q27" s="53"/>
      <c r="R27" s="56"/>
    </row>
    <row r="28" spans="1:18" s="48" customFormat="1" ht="9">
      <c r="A28" s="47"/>
      <c r="B28" s="144" t="s">
        <v>130</v>
      </c>
      <c r="C28" s="135">
        <v>9522</v>
      </c>
      <c r="D28" s="135">
        <v>8629</v>
      </c>
      <c r="E28" s="135">
        <v>7574</v>
      </c>
      <c r="F28" s="135">
        <v>7415</v>
      </c>
      <c r="G28" s="135">
        <v>7434</v>
      </c>
      <c r="H28" s="135">
        <v>7859</v>
      </c>
      <c r="I28" s="135">
        <v>8472</v>
      </c>
      <c r="J28" s="135">
        <v>7875</v>
      </c>
      <c r="K28" s="135">
        <v>0</v>
      </c>
      <c r="L28" s="135">
        <v>0</v>
      </c>
      <c r="M28" s="135">
        <v>0</v>
      </c>
      <c r="N28" s="135">
        <v>0</v>
      </c>
      <c r="O28" s="186">
        <v>64780</v>
      </c>
      <c r="P28" s="53"/>
      <c r="Q28" s="53"/>
      <c r="R28" s="56"/>
    </row>
    <row r="29" spans="1:18" s="48" customFormat="1" ht="9">
      <c r="A29" s="47"/>
      <c r="B29" s="142" t="s">
        <v>132</v>
      </c>
      <c r="C29" s="39">
        <v>59256</v>
      </c>
      <c r="D29" s="39">
        <v>57176</v>
      </c>
      <c r="E29" s="39">
        <v>48340</v>
      </c>
      <c r="F29" s="39">
        <v>41466</v>
      </c>
      <c r="G29" s="39">
        <v>42781</v>
      </c>
      <c r="H29" s="39">
        <v>38515</v>
      </c>
      <c r="I29" s="39">
        <v>45173</v>
      </c>
      <c r="J29" s="39">
        <v>41200</v>
      </c>
      <c r="K29" s="39">
        <v>0</v>
      </c>
      <c r="L29" s="39">
        <v>0</v>
      </c>
      <c r="M29" s="39">
        <v>0</v>
      </c>
      <c r="N29" s="39">
        <v>0</v>
      </c>
      <c r="O29" s="143">
        <v>373907</v>
      </c>
      <c r="P29" s="53"/>
      <c r="Q29" s="53"/>
      <c r="R29" s="56"/>
    </row>
    <row r="30" spans="1:18" s="48" customFormat="1" ht="9">
      <c r="A30" s="47"/>
      <c r="B30" s="144" t="s">
        <v>134</v>
      </c>
      <c r="C30" s="135">
        <v>29759</v>
      </c>
      <c r="D30" s="135">
        <v>34400</v>
      </c>
      <c r="E30" s="135">
        <v>18155</v>
      </c>
      <c r="F30" s="135">
        <v>15174</v>
      </c>
      <c r="G30" s="135">
        <v>15455</v>
      </c>
      <c r="H30" s="135">
        <v>16792.194398790347</v>
      </c>
      <c r="I30" s="135">
        <v>23220</v>
      </c>
      <c r="J30" s="135">
        <v>20342</v>
      </c>
      <c r="K30" s="135">
        <v>0</v>
      </c>
      <c r="L30" s="135">
        <v>0</v>
      </c>
      <c r="M30" s="135">
        <v>0</v>
      </c>
      <c r="N30" s="135">
        <v>0</v>
      </c>
      <c r="O30" s="186">
        <v>173297.19439879037</v>
      </c>
      <c r="P30" s="53"/>
      <c r="Q30" s="53"/>
      <c r="R30" s="56"/>
    </row>
    <row r="31" spans="1:18" s="48" customFormat="1" ht="9">
      <c r="A31" s="47"/>
      <c r="B31" s="142" t="s">
        <v>136</v>
      </c>
      <c r="C31" s="39">
        <v>264682</v>
      </c>
      <c r="D31" s="39">
        <v>256963</v>
      </c>
      <c r="E31" s="39">
        <v>170224</v>
      </c>
      <c r="F31" s="39">
        <v>141319</v>
      </c>
      <c r="G31" s="39">
        <v>274503</v>
      </c>
      <c r="H31" s="39">
        <v>121957</v>
      </c>
      <c r="I31" s="39">
        <v>151737</v>
      </c>
      <c r="J31" s="39">
        <v>0</v>
      </c>
      <c r="K31" s="39">
        <v>0</v>
      </c>
      <c r="L31" s="39">
        <v>0</v>
      </c>
      <c r="M31" s="39">
        <v>0</v>
      </c>
      <c r="N31" s="39">
        <v>0</v>
      </c>
      <c r="O31" s="143">
        <v>1381385</v>
      </c>
      <c r="P31" s="53"/>
      <c r="Q31" s="53"/>
      <c r="R31" s="56"/>
    </row>
    <row r="32" spans="1:18" s="48" customFormat="1" ht="9">
      <c r="A32" s="47"/>
      <c r="B32" s="144" t="s">
        <v>138</v>
      </c>
      <c r="C32" s="135">
        <v>46654</v>
      </c>
      <c r="D32" s="135">
        <v>71940</v>
      </c>
      <c r="E32" s="135">
        <v>20886</v>
      </c>
      <c r="F32" s="135">
        <v>12755</v>
      </c>
      <c r="G32" s="135">
        <v>13403</v>
      </c>
      <c r="H32" s="135">
        <v>12173</v>
      </c>
      <c r="I32" s="135">
        <v>20596</v>
      </c>
      <c r="J32" s="135">
        <v>13438</v>
      </c>
      <c r="K32" s="135">
        <v>0</v>
      </c>
      <c r="L32" s="135">
        <v>0</v>
      </c>
      <c r="M32" s="135">
        <v>0</v>
      </c>
      <c r="N32" s="135">
        <v>0</v>
      </c>
      <c r="O32" s="186">
        <v>211845</v>
      </c>
      <c r="P32" s="53"/>
      <c r="Q32" s="53"/>
      <c r="R32" s="56"/>
    </row>
    <row r="33" spans="1:18" s="48" customFormat="1" ht="9">
      <c r="A33" s="47"/>
      <c r="B33" s="142" t="s">
        <v>140</v>
      </c>
      <c r="C33" s="39">
        <v>0</v>
      </c>
      <c r="D33" s="39">
        <v>0</v>
      </c>
      <c r="E33" s="39">
        <v>0</v>
      </c>
      <c r="F33" s="39">
        <v>0</v>
      </c>
      <c r="G33" s="39">
        <v>0</v>
      </c>
      <c r="H33" s="39">
        <v>0</v>
      </c>
      <c r="I33" s="39">
        <v>0</v>
      </c>
      <c r="J33" s="39">
        <v>0</v>
      </c>
      <c r="K33" s="39">
        <v>0</v>
      </c>
      <c r="L33" s="39">
        <v>0</v>
      </c>
      <c r="M33" s="39">
        <v>0</v>
      </c>
      <c r="N33" s="39">
        <v>0</v>
      </c>
      <c r="O33" s="143">
        <v>0</v>
      </c>
      <c r="P33" s="53"/>
      <c r="Q33" s="53"/>
      <c r="R33" s="56"/>
    </row>
    <row r="34" spans="1:18" s="48" customFormat="1" ht="9">
      <c r="A34" s="47"/>
      <c r="B34" s="227" t="s">
        <v>142</v>
      </c>
      <c r="C34" s="228">
        <v>6372</v>
      </c>
      <c r="D34" s="228">
        <v>6420</v>
      </c>
      <c r="E34" s="228">
        <v>6188</v>
      </c>
      <c r="F34" s="228">
        <v>6040</v>
      </c>
      <c r="G34" s="228">
        <v>5752</v>
      </c>
      <c r="H34" s="228">
        <v>5166</v>
      </c>
      <c r="I34" s="228">
        <v>6114</v>
      </c>
      <c r="J34" s="228">
        <v>5192</v>
      </c>
      <c r="K34" s="228">
        <v>0</v>
      </c>
      <c r="L34" s="228">
        <v>0</v>
      </c>
      <c r="M34" s="228">
        <v>0</v>
      </c>
      <c r="N34" s="228">
        <v>0</v>
      </c>
      <c r="O34" s="229">
        <v>47244</v>
      </c>
      <c r="P34" s="53"/>
      <c r="Q34" s="53"/>
      <c r="R34" s="56"/>
    </row>
    <row r="35" spans="1:18" s="48" customFormat="1" ht="9" hidden="1">
      <c r="A35" s="47"/>
      <c r="B35" s="68" t="s">
        <v>0</v>
      </c>
      <c r="C35" s="69">
        <v>482446</v>
      </c>
      <c r="D35" s="69">
        <v>471241</v>
      </c>
      <c r="E35" s="69">
        <v>437610</v>
      </c>
      <c r="F35" s="69">
        <v>440921</v>
      </c>
      <c r="G35" s="69">
        <v>448373</v>
      </c>
      <c r="H35" s="69">
        <v>410038</v>
      </c>
      <c r="I35" s="69">
        <v>494015</v>
      </c>
      <c r="J35" s="69">
        <v>445789</v>
      </c>
      <c r="K35" s="69">
        <v>0</v>
      </c>
      <c r="L35" s="69">
        <v>0</v>
      </c>
      <c r="M35" s="69">
        <v>0</v>
      </c>
      <c r="N35" s="69">
        <v>0</v>
      </c>
      <c r="O35" s="70">
        <v>3630433</v>
      </c>
      <c r="P35" s="53"/>
      <c r="Q35" s="53"/>
      <c r="R35" s="56"/>
    </row>
    <row r="36" spans="1:18" s="49" customFormat="1" ht="16.5" customHeight="1">
      <c r="A36" s="47"/>
      <c r="B36" s="317" t="s">
        <v>159</v>
      </c>
      <c r="C36" s="317"/>
      <c r="D36" s="317"/>
      <c r="E36" s="317"/>
      <c r="F36" s="317"/>
      <c r="G36" s="317"/>
      <c r="H36" s="317"/>
      <c r="I36" s="317"/>
      <c r="J36" s="317"/>
      <c r="K36" s="317"/>
      <c r="L36" s="317"/>
      <c r="M36" s="317"/>
      <c r="N36" s="317"/>
      <c r="O36" s="317"/>
      <c r="P36" s="53"/>
      <c r="Q36" s="53"/>
      <c r="R36" s="47"/>
    </row>
    <row r="37" spans="1:18" s="49" customFormat="1" ht="18" customHeight="1">
      <c r="A37" s="47"/>
      <c r="B37" s="318"/>
      <c r="C37" s="318"/>
      <c r="D37" s="318"/>
      <c r="E37" s="318"/>
      <c r="F37" s="318"/>
      <c r="G37" s="318"/>
      <c r="H37" s="318"/>
      <c r="I37" s="318"/>
      <c r="J37" s="318"/>
      <c r="K37" s="318"/>
      <c r="L37" s="318"/>
      <c r="M37" s="318"/>
      <c r="N37" s="318"/>
      <c r="O37" s="318"/>
      <c r="P37" s="17"/>
      <c r="Q37" s="54"/>
      <c r="R37" s="47"/>
    </row>
    <row r="38" spans="1:18" s="49" customFormat="1" ht="57.75" customHeight="1">
      <c r="A38" s="47"/>
      <c r="B38" s="318"/>
      <c r="C38" s="318"/>
      <c r="D38" s="318"/>
      <c r="E38" s="318"/>
      <c r="F38" s="318"/>
      <c r="G38" s="318"/>
      <c r="H38" s="318"/>
      <c r="I38" s="318"/>
      <c r="J38" s="318"/>
      <c r="K38" s="318"/>
      <c r="L38" s="318"/>
      <c r="M38" s="318"/>
      <c r="N38" s="318"/>
      <c r="O38" s="318"/>
      <c r="P38" s="17"/>
      <c r="Q38" s="54"/>
      <c r="R38" s="47"/>
    </row>
    <row r="39" spans="1:18" s="49" customFormat="1" ht="16.5" customHeight="1">
      <c r="A39" s="47"/>
      <c r="B39" s="17"/>
      <c r="C39" s="17"/>
      <c r="D39" s="17"/>
      <c r="E39" s="17"/>
      <c r="F39" s="17"/>
      <c r="G39" s="17"/>
      <c r="H39" s="17"/>
      <c r="I39" s="17"/>
      <c r="J39" s="17"/>
      <c r="K39" s="17"/>
      <c r="L39" s="17"/>
      <c r="M39" s="17"/>
      <c r="N39" s="17"/>
      <c r="O39" s="17"/>
      <c r="P39" s="17"/>
      <c r="Q39" s="60"/>
      <c r="R39" s="47"/>
    </row>
  </sheetData>
  <mergeCells count="4">
    <mergeCell ref="B8:O8"/>
    <mergeCell ref="B10:O10"/>
    <mergeCell ref="B27:O27"/>
    <mergeCell ref="B36:O38"/>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topLeftCell="A9" zoomScaleNormal="100" workbookViewId="0">
      <selection activeCell="H9" sqref="H9"/>
    </sheetView>
  </sheetViews>
  <sheetFormatPr baseColWidth="10" defaultColWidth="11.42578125" defaultRowHeight="14.25"/>
  <cols>
    <col min="1" max="1" width="4.140625" style="43" customWidth="1"/>
    <col min="2" max="2" width="21.28515625" style="17" customWidth="1"/>
    <col min="3" max="7" width="11.85546875" style="17" bestFit="1" customWidth="1"/>
    <col min="8" max="10" width="11" style="17" bestFit="1" customWidth="1"/>
    <col min="11" max="11" width="10.28515625" style="17" bestFit="1" customWidth="1"/>
    <col min="12" max="12" width="7.28515625" style="17" bestFit="1" customWidth="1"/>
    <col min="13" max="13" width="9.5703125" style="17" bestFit="1" customWidth="1"/>
    <col min="14" max="14" width="9" style="17" bestFit="1"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43"/>
    </row>
    <row r="2" spans="1:17" s="16" customFormat="1" ht="10.5" customHeight="1">
      <c r="A2" s="43"/>
    </row>
    <row r="3" spans="1:17" s="16" customFormat="1" ht="10.5" customHeight="1">
      <c r="A3" s="43"/>
    </row>
    <row r="4" spans="1:17" s="16" customFormat="1" ht="10.5" customHeight="1">
      <c r="A4" s="43"/>
    </row>
    <row r="5" spans="1:17" s="16" customFormat="1" ht="10.5" customHeight="1">
      <c r="A5" s="43"/>
    </row>
    <row r="6" spans="1:17" s="16" customFormat="1" ht="12.75" customHeight="1">
      <c r="A6" s="43"/>
    </row>
    <row r="7" spans="1:17" s="16" customFormat="1" ht="49.5" customHeight="1">
      <c r="A7" s="43"/>
    </row>
    <row r="8" spans="1:17" s="45" customFormat="1" ht="22.5" customHeight="1">
      <c r="A8" s="44"/>
      <c r="B8" s="287" t="s">
        <v>33</v>
      </c>
      <c r="C8" s="319"/>
      <c r="D8" s="319"/>
      <c r="E8" s="319"/>
      <c r="F8" s="319"/>
      <c r="G8" s="319"/>
      <c r="H8" s="319"/>
      <c r="I8" s="319"/>
      <c r="J8" s="319"/>
      <c r="K8" s="319"/>
      <c r="L8" s="319"/>
      <c r="M8" s="319"/>
      <c r="N8" s="319"/>
      <c r="O8" s="319"/>
      <c r="P8" s="320"/>
      <c r="Q8" s="59"/>
    </row>
    <row r="9" spans="1:17" s="45" customFormat="1" ht="11.25" customHeight="1">
      <c r="A9" s="44"/>
      <c r="B9" s="116" t="s">
        <v>12</v>
      </c>
      <c r="C9" s="41" t="s">
        <v>19</v>
      </c>
      <c r="D9" s="41" t="s">
        <v>20</v>
      </c>
      <c r="E9" s="41" t="s">
        <v>21</v>
      </c>
      <c r="F9" s="41" t="s">
        <v>22</v>
      </c>
      <c r="G9" s="133" t="s">
        <v>23</v>
      </c>
      <c r="H9" s="41" t="s">
        <v>24</v>
      </c>
      <c r="I9" s="41" t="s">
        <v>25</v>
      </c>
      <c r="J9" s="41" t="s">
        <v>26</v>
      </c>
      <c r="K9" s="41" t="s">
        <v>27</v>
      </c>
      <c r="L9" s="41" t="s">
        <v>39</v>
      </c>
      <c r="M9" s="202" t="s">
        <v>40</v>
      </c>
      <c r="N9" s="202" t="s">
        <v>41</v>
      </c>
      <c r="O9" s="41" t="s">
        <v>16</v>
      </c>
      <c r="P9" s="117" t="s">
        <v>17</v>
      </c>
      <c r="Q9" s="59"/>
    </row>
    <row r="10" spans="1:17" s="45" customFormat="1" ht="9" customHeight="1">
      <c r="A10" s="44"/>
      <c r="B10" s="118" t="s">
        <v>119</v>
      </c>
      <c r="C10" s="37">
        <v>13016158270</v>
      </c>
      <c r="D10" s="37">
        <v>12030211929</v>
      </c>
      <c r="E10" s="37">
        <v>13393421436</v>
      </c>
      <c r="F10" s="37">
        <v>13954666301</v>
      </c>
      <c r="G10" s="37">
        <v>13359587789</v>
      </c>
      <c r="H10" s="37">
        <v>12591196098</v>
      </c>
      <c r="I10" s="37">
        <v>12120399133</v>
      </c>
      <c r="J10" s="37">
        <v>12235718973</v>
      </c>
      <c r="K10" s="37">
        <v>0</v>
      </c>
      <c r="L10" s="37">
        <v>0</v>
      </c>
      <c r="M10" s="37">
        <v>0</v>
      </c>
      <c r="N10" s="37">
        <v>0</v>
      </c>
      <c r="O10" s="62">
        <v>102701359929</v>
      </c>
      <c r="P10" s="124">
        <v>150549045.87543952</v>
      </c>
      <c r="Q10" s="59"/>
    </row>
    <row r="11" spans="1:17" s="45" customFormat="1" ht="9" customHeight="1">
      <c r="A11" s="44"/>
      <c r="B11" s="88" t="s">
        <v>1</v>
      </c>
      <c r="C11" s="77">
        <v>31905659760</v>
      </c>
      <c r="D11" s="77">
        <v>28057010730</v>
      </c>
      <c r="E11" s="77">
        <v>29363551600</v>
      </c>
      <c r="F11" s="77">
        <v>30470750640</v>
      </c>
      <c r="G11" s="77">
        <v>31087882705</v>
      </c>
      <c r="H11" s="77">
        <v>28519174460</v>
      </c>
      <c r="I11" s="77">
        <v>31798883125</v>
      </c>
      <c r="J11" s="77">
        <v>30533605470</v>
      </c>
      <c r="K11" s="77">
        <v>0</v>
      </c>
      <c r="L11" s="77">
        <v>0</v>
      </c>
      <c r="M11" s="77">
        <v>0</v>
      </c>
      <c r="N11" s="77">
        <v>0</v>
      </c>
      <c r="O11" s="77">
        <v>241736518490</v>
      </c>
      <c r="P11" s="125">
        <v>354359496.67151022</v>
      </c>
      <c r="Q11" s="59"/>
    </row>
    <row r="12" spans="1:17" s="45" customFormat="1" ht="9" customHeight="1">
      <c r="A12" s="44"/>
      <c r="B12" s="119" t="s">
        <v>42</v>
      </c>
      <c r="C12" s="37">
        <v>10431993592</v>
      </c>
      <c r="D12" s="37">
        <v>9638692035</v>
      </c>
      <c r="E12" s="37">
        <v>11438677943</v>
      </c>
      <c r="F12" s="37">
        <v>11893881050</v>
      </c>
      <c r="G12" s="37">
        <v>11323802320</v>
      </c>
      <c r="H12" s="37">
        <v>11259011800</v>
      </c>
      <c r="I12" s="37">
        <v>12640744282</v>
      </c>
      <c r="J12" s="37">
        <v>12648676632</v>
      </c>
      <c r="K12" s="37">
        <v>0</v>
      </c>
      <c r="L12" s="37">
        <v>0</v>
      </c>
      <c r="M12" s="37">
        <v>0</v>
      </c>
      <c r="N12" s="37">
        <v>0</v>
      </c>
      <c r="O12" s="62">
        <v>91275479654</v>
      </c>
      <c r="P12" s="124">
        <v>133799945.62129059</v>
      </c>
      <c r="Q12" s="59"/>
    </row>
    <row r="13" spans="1:17" s="45" customFormat="1" ht="9" customHeight="1">
      <c r="A13" s="44"/>
      <c r="B13" s="88" t="s">
        <v>18</v>
      </c>
      <c r="C13" s="77">
        <v>8536861831</v>
      </c>
      <c r="D13" s="77">
        <v>8612174618</v>
      </c>
      <c r="E13" s="77">
        <v>7148290290</v>
      </c>
      <c r="F13" s="77">
        <v>6794484324</v>
      </c>
      <c r="G13" s="77">
        <v>7552986000</v>
      </c>
      <c r="H13" s="77">
        <v>6902355701</v>
      </c>
      <c r="I13" s="77">
        <v>8162428724</v>
      </c>
      <c r="J13" s="77">
        <v>8111957148</v>
      </c>
      <c r="K13" s="77">
        <v>0</v>
      </c>
      <c r="L13" s="77">
        <v>0</v>
      </c>
      <c r="M13" s="77">
        <v>0</v>
      </c>
      <c r="N13" s="77">
        <v>0</v>
      </c>
      <c r="O13" s="77">
        <v>61821538636</v>
      </c>
      <c r="P13" s="125">
        <v>90623665.184528247</v>
      </c>
      <c r="Q13" s="59"/>
    </row>
    <row r="14" spans="1:17" s="45" customFormat="1" ht="9" customHeight="1">
      <c r="A14" s="44"/>
      <c r="B14" s="118" t="s">
        <v>68</v>
      </c>
      <c r="C14" s="37">
        <v>34890797735</v>
      </c>
      <c r="D14" s="37">
        <v>33683056131</v>
      </c>
      <c r="E14" s="37">
        <v>34826513606</v>
      </c>
      <c r="F14" s="37">
        <v>38399356640</v>
      </c>
      <c r="G14" s="37">
        <v>37083119789</v>
      </c>
      <c r="H14" s="37">
        <v>35103947488</v>
      </c>
      <c r="I14" s="37">
        <v>41193656593</v>
      </c>
      <c r="J14" s="37">
        <v>40019071963</v>
      </c>
      <c r="K14" s="37">
        <v>0</v>
      </c>
      <c r="L14" s="37">
        <v>0</v>
      </c>
      <c r="M14" s="37">
        <v>0</v>
      </c>
      <c r="N14" s="37">
        <v>0</v>
      </c>
      <c r="O14" s="62">
        <v>295199519945</v>
      </c>
      <c r="P14" s="124">
        <v>432730453.63110471</v>
      </c>
      <c r="Q14" s="59"/>
    </row>
    <row r="15" spans="1:17" s="45" customFormat="1" ht="9" customHeight="1">
      <c r="A15" s="44"/>
      <c r="B15" s="88" t="s">
        <v>120</v>
      </c>
      <c r="C15" s="77">
        <v>90295124354</v>
      </c>
      <c r="D15" s="77">
        <v>76802717899</v>
      </c>
      <c r="E15" s="77">
        <v>86524239012</v>
      </c>
      <c r="F15" s="77">
        <v>91451625803</v>
      </c>
      <c r="G15" s="77">
        <v>94810184425</v>
      </c>
      <c r="H15" s="77">
        <v>85510701755</v>
      </c>
      <c r="I15" s="77">
        <v>90405442168</v>
      </c>
      <c r="J15" s="77">
        <v>85912139979</v>
      </c>
      <c r="K15" s="77">
        <v>0</v>
      </c>
      <c r="L15" s="77">
        <v>0</v>
      </c>
      <c r="M15" s="77">
        <v>0</v>
      </c>
      <c r="N15" s="77">
        <v>0</v>
      </c>
      <c r="O15" s="77">
        <v>701712175395</v>
      </c>
      <c r="P15" s="125">
        <v>1028633881.3617398</v>
      </c>
      <c r="Q15" s="59"/>
    </row>
    <row r="16" spans="1:17" s="45" customFormat="1" ht="9" customHeight="1">
      <c r="A16" s="44"/>
      <c r="B16" s="118" t="s">
        <v>2</v>
      </c>
      <c r="C16" s="37">
        <v>5906640975</v>
      </c>
      <c r="D16" s="37">
        <v>6028410755</v>
      </c>
      <c r="E16" s="37">
        <v>6281385660</v>
      </c>
      <c r="F16" s="37">
        <v>5765576035</v>
      </c>
      <c r="G16" s="37">
        <v>5526649065</v>
      </c>
      <c r="H16" s="37">
        <v>5407558270</v>
      </c>
      <c r="I16" s="37">
        <v>6143374005</v>
      </c>
      <c r="J16" s="37">
        <v>5921506860</v>
      </c>
      <c r="K16" s="37">
        <v>0</v>
      </c>
      <c r="L16" s="37">
        <v>0</v>
      </c>
      <c r="M16" s="37">
        <v>0</v>
      </c>
      <c r="N16" s="37">
        <v>0</v>
      </c>
      <c r="O16" s="62">
        <v>46981101625</v>
      </c>
      <c r="P16" s="124">
        <v>68869195.390504315</v>
      </c>
      <c r="Q16" s="59"/>
    </row>
    <row r="17" spans="1:256" s="45" customFormat="1" ht="9" customHeight="1">
      <c r="A17" s="44"/>
      <c r="B17" s="88" t="s">
        <v>3</v>
      </c>
      <c r="C17" s="77">
        <v>12045091096</v>
      </c>
      <c r="D17" s="77">
        <v>11840231658</v>
      </c>
      <c r="E17" s="77">
        <v>13170353227</v>
      </c>
      <c r="F17" s="77">
        <v>13171956680</v>
      </c>
      <c r="G17" s="77">
        <v>13650612970</v>
      </c>
      <c r="H17" s="77">
        <v>12376610280</v>
      </c>
      <c r="I17" s="77">
        <v>13217989375</v>
      </c>
      <c r="J17" s="77">
        <v>12894679345</v>
      </c>
      <c r="K17" s="77">
        <v>0</v>
      </c>
      <c r="L17" s="77">
        <v>0</v>
      </c>
      <c r="M17" s="77">
        <v>0</v>
      </c>
      <c r="N17" s="77">
        <v>0</v>
      </c>
      <c r="O17" s="77">
        <v>102367524631</v>
      </c>
      <c r="P17" s="125">
        <v>150059679.56492341</v>
      </c>
      <c r="Q17" s="59"/>
    </row>
    <row r="18" spans="1:256" s="45" customFormat="1" ht="9" customHeight="1">
      <c r="A18" s="44"/>
      <c r="B18" s="144" t="s">
        <v>121</v>
      </c>
      <c r="C18" s="135">
        <v>46983635342</v>
      </c>
      <c r="D18" s="135">
        <v>43965984495</v>
      </c>
      <c r="E18" s="135">
        <v>44118255007</v>
      </c>
      <c r="F18" s="135">
        <v>45458479987</v>
      </c>
      <c r="G18" s="135">
        <v>49322901769</v>
      </c>
      <c r="H18" s="135">
        <v>46526005435</v>
      </c>
      <c r="I18" s="135">
        <v>53332023121</v>
      </c>
      <c r="J18" s="135">
        <v>48983342988</v>
      </c>
      <c r="K18" s="135">
        <v>0</v>
      </c>
      <c r="L18" s="135">
        <v>0</v>
      </c>
      <c r="M18" s="135">
        <v>0</v>
      </c>
      <c r="N18" s="135">
        <v>0</v>
      </c>
      <c r="O18" s="135">
        <v>378690628144</v>
      </c>
      <c r="P18" s="145">
        <v>555119355.65861583</v>
      </c>
      <c r="Q18" s="59"/>
    </row>
    <row r="19" spans="1:256" s="45" customFormat="1" ht="9" customHeight="1">
      <c r="A19" s="44"/>
      <c r="B19" s="142" t="s">
        <v>7</v>
      </c>
      <c r="C19" s="39">
        <v>4363205320</v>
      </c>
      <c r="D19" s="39">
        <v>4353989235</v>
      </c>
      <c r="E19" s="39">
        <v>4077191105</v>
      </c>
      <c r="F19" s="39">
        <v>4509793095</v>
      </c>
      <c r="G19" s="39">
        <v>4640108706</v>
      </c>
      <c r="H19" s="39">
        <v>4021366780</v>
      </c>
      <c r="I19" s="39">
        <v>5373379182</v>
      </c>
      <c r="J19" s="39">
        <v>4675826992</v>
      </c>
      <c r="K19" s="39">
        <v>0</v>
      </c>
      <c r="L19" s="39">
        <v>0</v>
      </c>
      <c r="M19" s="39">
        <v>0</v>
      </c>
      <c r="N19" s="39">
        <v>0</v>
      </c>
      <c r="O19" s="137">
        <v>36014860415</v>
      </c>
      <c r="P19" s="143">
        <v>52793876.113848455</v>
      </c>
      <c r="Q19" s="59"/>
    </row>
    <row r="20" spans="1:256" s="45" customFormat="1" ht="9" customHeight="1">
      <c r="A20" s="44"/>
      <c r="B20" s="144" t="s">
        <v>8</v>
      </c>
      <c r="C20" s="135">
        <v>27343427260</v>
      </c>
      <c r="D20" s="135">
        <v>25914403385</v>
      </c>
      <c r="E20" s="135">
        <v>27021157530</v>
      </c>
      <c r="F20" s="135">
        <v>27297100510</v>
      </c>
      <c r="G20" s="135">
        <v>28631057460</v>
      </c>
      <c r="H20" s="135">
        <v>26138901300</v>
      </c>
      <c r="I20" s="135">
        <v>30260230970</v>
      </c>
      <c r="J20" s="135">
        <v>29201727830</v>
      </c>
      <c r="K20" s="135">
        <v>0</v>
      </c>
      <c r="L20" s="135">
        <v>0</v>
      </c>
      <c r="M20" s="135">
        <v>0</v>
      </c>
      <c r="N20" s="135">
        <v>0</v>
      </c>
      <c r="O20" s="135">
        <v>221808006245</v>
      </c>
      <c r="P20" s="145">
        <v>325146460.87260854</v>
      </c>
      <c r="Q20" s="59"/>
    </row>
    <row r="21" spans="1:256" s="45" customFormat="1" ht="9" customHeight="1">
      <c r="A21" s="44"/>
      <c r="B21" s="142" t="s">
        <v>9</v>
      </c>
      <c r="C21" s="39">
        <v>16115980015</v>
      </c>
      <c r="D21" s="39">
        <v>18953527960</v>
      </c>
      <c r="E21" s="39">
        <v>17498433500</v>
      </c>
      <c r="F21" s="39">
        <v>16272752145</v>
      </c>
      <c r="G21" s="39">
        <v>15120790135</v>
      </c>
      <c r="H21" s="39">
        <v>13749873840</v>
      </c>
      <c r="I21" s="39">
        <v>16115404915</v>
      </c>
      <c r="J21" s="39">
        <v>15213689185</v>
      </c>
      <c r="K21" s="39">
        <v>0</v>
      </c>
      <c r="L21" s="39">
        <v>0</v>
      </c>
      <c r="M21" s="39">
        <v>0</v>
      </c>
      <c r="N21" s="39">
        <v>0</v>
      </c>
      <c r="O21" s="137">
        <v>129040451695</v>
      </c>
      <c r="P21" s="143">
        <v>189159295.41194299</v>
      </c>
      <c r="Q21" s="59"/>
    </row>
    <row r="22" spans="1:256" s="45" customFormat="1" ht="9" customHeight="1">
      <c r="A22" s="44"/>
      <c r="B22" s="144" t="s">
        <v>122</v>
      </c>
      <c r="C22" s="135">
        <v>8680434611</v>
      </c>
      <c r="D22" s="135">
        <v>8910557021</v>
      </c>
      <c r="E22" s="135">
        <v>8726315568</v>
      </c>
      <c r="F22" s="135">
        <v>8631232025</v>
      </c>
      <c r="G22" s="135">
        <v>9642684948</v>
      </c>
      <c r="H22" s="135">
        <v>8988303974</v>
      </c>
      <c r="I22" s="135">
        <v>10529988802</v>
      </c>
      <c r="J22" s="135">
        <v>9813919059</v>
      </c>
      <c r="K22" s="135">
        <v>0</v>
      </c>
      <c r="L22" s="135">
        <v>0</v>
      </c>
      <c r="M22" s="135">
        <v>0</v>
      </c>
      <c r="N22" s="135">
        <v>0</v>
      </c>
      <c r="O22" s="135">
        <v>73923436008</v>
      </c>
      <c r="P22" s="145">
        <v>108363733.12419948</v>
      </c>
      <c r="Q22" s="59"/>
    </row>
    <row r="23" spans="1:256" s="45" customFormat="1" ht="9" customHeight="1">
      <c r="A23" s="44"/>
      <c r="B23" s="142" t="s">
        <v>82</v>
      </c>
      <c r="C23" s="39">
        <v>3634109501</v>
      </c>
      <c r="D23" s="39">
        <v>3972184200</v>
      </c>
      <c r="E23" s="39">
        <v>3651929296</v>
      </c>
      <c r="F23" s="39">
        <v>3389361272</v>
      </c>
      <c r="G23" s="39">
        <v>1922865084</v>
      </c>
      <c r="H23" s="39">
        <v>3191195043</v>
      </c>
      <c r="I23" s="39">
        <v>3994593290</v>
      </c>
      <c r="J23" s="39">
        <v>3264466386</v>
      </c>
      <c r="K23" s="39">
        <v>0</v>
      </c>
      <c r="L23" s="39">
        <v>0</v>
      </c>
      <c r="M23" s="39">
        <v>0</v>
      </c>
      <c r="N23" s="39">
        <v>0</v>
      </c>
      <c r="O23" s="137">
        <v>27020704072</v>
      </c>
      <c r="P23" s="143">
        <v>39609419.191084445</v>
      </c>
      <c r="Q23" s="59"/>
    </row>
    <row r="24" spans="1:256" s="45" customFormat="1" ht="9" customHeight="1">
      <c r="A24" s="44"/>
      <c r="B24" s="144" t="s">
        <v>80</v>
      </c>
      <c r="C24" s="135">
        <v>6034500910</v>
      </c>
      <c r="D24" s="135">
        <v>5643558510</v>
      </c>
      <c r="E24" s="135">
        <v>5742903220</v>
      </c>
      <c r="F24" s="135">
        <v>5886901155</v>
      </c>
      <c r="G24" s="135">
        <v>6432264630</v>
      </c>
      <c r="H24" s="135">
        <v>4946315505</v>
      </c>
      <c r="I24" s="135">
        <v>5717186835</v>
      </c>
      <c r="J24" s="135">
        <v>5613297810</v>
      </c>
      <c r="K24" s="135">
        <v>0</v>
      </c>
      <c r="L24" s="135">
        <v>0</v>
      </c>
      <c r="M24" s="135">
        <v>0</v>
      </c>
      <c r="N24" s="135">
        <v>0</v>
      </c>
      <c r="O24" s="135">
        <v>46016928575</v>
      </c>
      <c r="P24" s="145">
        <v>67455822.355944097</v>
      </c>
      <c r="Q24" s="59"/>
    </row>
    <row r="25" spans="1:256" s="45" customFormat="1" ht="9" customHeight="1">
      <c r="A25" s="44"/>
      <c r="B25" s="142" t="s">
        <v>10</v>
      </c>
      <c r="C25" s="39">
        <v>18328432565</v>
      </c>
      <c r="D25" s="39">
        <v>17302835420</v>
      </c>
      <c r="E25" s="39">
        <v>19299913400</v>
      </c>
      <c r="F25" s="39">
        <v>19514617540</v>
      </c>
      <c r="G25" s="39">
        <v>19948224975</v>
      </c>
      <c r="H25" s="39">
        <v>17372645075</v>
      </c>
      <c r="I25" s="39">
        <v>20321738410</v>
      </c>
      <c r="J25" s="39">
        <v>18428298465</v>
      </c>
      <c r="K25" s="39">
        <v>0</v>
      </c>
      <c r="L25" s="39">
        <v>0</v>
      </c>
      <c r="M25" s="39">
        <v>0</v>
      </c>
      <c r="N25" s="39">
        <v>0</v>
      </c>
      <c r="O25" s="137">
        <v>150516705850</v>
      </c>
      <c r="P25" s="143">
        <v>220641152.85033432</v>
      </c>
      <c r="Q25" s="59"/>
    </row>
    <row r="26" spans="1:256" s="45" customFormat="1" ht="9" customHeight="1">
      <c r="A26" s="44"/>
      <c r="B26" s="126" t="s">
        <v>4</v>
      </c>
      <c r="C26" s="92">
        <v>338512053137</v>
      </c>
      <c r="D26" s="92">
        <v>315709545981</v>
      </c>
      <c r="E26" s="92">
        <v>332282531400</v>
      </c>
      <c r="F26" s="92">
        <v>342862535202</v>
      </c>
      <c r="G26" s="92">
        <v>350055722770</v>
      </c>
      <c r="H26" s="92">
        <v>322605162804</v>
      </c>
      <c r="I26" s="92">
        <v>361327462930</v>
      </c>
      <c r="J26" s="92">
        <v>343471925085</v>
      </c>
      <c r="K26" s="92">
        <v>0</v>
      </c>
      <c r="L26" s="92">
        <v>0</v>
      </c>
      <c r="M26" s="92">
        <v>0</v>
      </c>
      <c r="N26" s="92">
        <v>0</v>
      </c>
      <c r="O26" s="92">
        <v>2706826939309</v>
      </c>
      <c r="P26" s="127">
        <v>3967914478.8796191</v>
      </c>
      <c r="Q26" s="59"/>
    </row>
    <row r="27" spans="1:256" s="48" customFormat="1" ht="18" customHeight="1">
      <c r="A27" s="47"/>
      <c r="B27" s="126" t="s">
        <v>5</v>
      </c>
      <c r="C27" s="92">
        <v>468885730.5</v>
      </c>
      <c r="D27" s="92">
        <v>448400105.06999999</v>
      </c>
      <c r="E27" s="92">
        <v>487167785.42000002</v>
      </c>
      <c r="F27" s="92">
        <v>511788597.62</v>
      </c>
      <c r="G27" s="92">
        <v>513376043.48000002</v>
      </c>
      <c r="H27" s="92">
        <v>473674017.06999999</v>
      </c>
      <c r="I27" s="92">
        <v>549488971.40999997</v>
      </c>
      <c r="J27" s="92">
        <v>521288720.55000001</v>
      </c>
      <c r="K27" s="92">
        <v>0</v>
      </c>
      <c r="L27" s="92">
        <v>0</v>
      </c>
      <c r="M27" s="92">
        <v>0</v>
      </c>
      <c r="N27" s="92">
        <v>0</v>
      </c>
      <c r="O27" s="92">
        <v>3974069971.1200004</v>
      </c>
      <c r="P27" s="127"/>
      <c r="Q27" s="54"/>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c r="IN27" s="45"/>
      <c r="IO27" s="45"/>
      <c r="IP27" s="45"/>
      <c r="IQ27" s="45"/>
      <c r="IR27" s="45"/>
      <c r="IS27" s="45"/>
      <c r="IT27" s="45"/>
      <c r="IU27" s="45"/>
      <c r="IV27" s="45"/>
    </row>
    <row r="28" spans="1:256" s="49" customFormat="1" ht="18" customHeight="1">
      <c r="A28" s="47"/>
      <c r="B28" s="128" t="s">
        <v>15</v>
      </c>
      <c r="C28" s="129">
        <v>721.95</v>
      </c>
      <c r="D28" s="129">
        <v>704.08</v>
      </c>
      <c r="E28" s="129">
        <v>682.07</v>
      </c>
      <c r="F28" s="129">
        <v>669.93000000000006</v>
      </c>
      <c r="G28" s="129">
        <v>681.87</v>
      </c>
      <c r="H28" s="129">
        <v>681.07</v>
      </c>
      <c r="I28" s="129">
        <v>657.57</v>
      </c>
      <c r="J28" s="129">
        <v>658.89</v>
      </c>
      <c r="K28" s="129">
        <v>1</v>
      </c>
      <c r="L28" s="129">
        <v>1</v>
      </c>
      <c r="M28" s="129">
        <v>1</v>
      </c>
      <c r="N28" s="129">
        <v>1</v>
      </c>
      <c r="O28" s="130"/>
      <c r="P28" s="131"/>
      <c r="Q28" s="54"/>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c r="IN28" s="45"/>
      <c r="IO28" s="45"/>
      <c r="IP28" s="45"/>
      <c r="IQ28" s="45"/>
      <c r="IR28" s="45"/>
      <c r="IS28" s="45"/>
      <c r="IT28" s="45"/>
      <c r="IU28" s="45"/>
      <c r="IV28" s="45"/>
    </row>
    <row r="29" spans="1:256" s="49" customFormat="1" ht="16.5" customHeight="1">
      <c r="A29" s="47"/>
      <c r="B29" s="16"/>
      <c r="C29" s="16"/>
      <c r="D29" s="16"/>
      <c r="E29" s="16"/>
      <c r="F29" s="16"/>
      <c r="G29" s="16"/>
      <c r="H29" s="16"/>
      <c r="I29" s="16"/>
      <c r="J29" s="16"/>
      <c r="K29" s="16"/>
      <c r="L29" s="16"/>
      <c r="M29" s="16"/>
      <c r="N29" s="16"/>
      <c r="O29" s="16"/>
      <c r="P29" s="16"/>
      <c r="Q29" s="60"/>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c r="IN29" s="45"/>
      <c r="IO29" s="45"/>
      <c r="IP29" s="45"/>
      <c r="IQ29" s="45"/>
      <c r="IR29" s="45"/>
      <c r="IS29" s="45"/>
      <c r="IT29" s="45"/>
      <c r="IU29" s="45"/>
      <c r="IV29" s="45"/>
    </row>
    <row r="30" spans="1:256" s="16" customFormat="1" ht="22.5" customHeight="1">
      <c r="A30" s="43"/>
      <c r="B30" s="287" t="s">
        <v>84</v>
      </c>
      <c r="C30" s="319"/>
      <c r="D30" s="319"/>
      <c r="E30" s="319"/>
      <c r="F30" s="319"/>
      <c r="G30" s="319"/>
      <c r="H30" s="319"/>
      <c r="I30" s="319"/>
      <c r="J30" s="319"/>
      <c r="K30" s="319"/>
      <c r="L30" s="319"/>
      <c r="M30" s="319"/>
      <c r="N30" s="319"/>
      <c r="O30" s="319"/>
      <c r="P30" s="320"/>
      <c r="R30" s="50"/>
    </row>
    <row r="31" spans="1:256" s="45" customFormat="1" ht="22.5" customHeight="1">
      <c r="A31" s="44"/>
      <c r="B31" s="116" t="s">
        <v>12</v>
      </c>
      <c r="C31" s="41" t="s">
        <v>19</v>
      </c>
      <c r="D31" s="41" t="s">
        <v>20</v>
      </c>
      <c r="E31" s="41" t="s">
        <v>21</v>
      </c>
      <c r="F31" s="41" t="s">
        <v>22</v>
      </c>
      <c r="G31" s="133" t="s">
        <v>23</v>
      </c>
      <c r="H31" s="41" t="s">
        <v>24</v>
      </c>
      <c r="I31" s="41" t="s">
        <v>25</v>
      </c>
      <c r="J31" s="41" t="s">
        <v>26</v>
      </c>
      <c r="K31" s="41" t="s">
        <v>27</v>
      </c>
      <c r="L31" s="41" t="s">
        <v>39</v>
      </c>
      <c r="M31" s="202" t="s">
        <v>40</v>
      </c>
      <c r="N31" s="202" t="s">
        <v>41</v>
      </c>
      <c r="O31" s="133" t="s">
        <v>13</v>
      </c>
      <c r="P31" s="198" t="s">
        <v>86</v>
      </c>
      <c r="Q31" s="16"/>
      <c r="R31" s="115"/>
    </row>
    <row r="32" spans="1:256" s="45" customFormat="1" ht="9" customHeight="1">
      <c r="A32" s="44"/>
      <c r="B32" s="118" t="s">
        <v>119</v>
      </c>
      <c r="C32" s="73">
        <v>0.93362514821356735</v>
      </c>
      <c r="D32" s="73">
        <v>0.93616919290100731</v>
      </c>
      <c r="E32" s="73">
        <v>0.93844931409503962</v>
      </c>
      <c r="F32" s="73">
        <v>0.93750215009172222</v>
      </c>
      <c r="G32" s="73">
        <v>0.93432171097955119</v>
      </c>
      <c r="H32" s="73">
        <v>0.93158883474646048</v>
      </c>
      <c r="I32" s="73">
        <v>0.9260855606181464</v>
      </c>
      <c r="J32" s="73">
        <v>0.93100071570269138</v>
      </c>
      <c r="K32" s="73">
        <v>0</v>
      </c>
      <c r="L32" s="73">
        <v>0</v>
      </c>
      <c r="M32" s="73">
        <v>0</v>
      </c>
      <c r="N32" s="73">
        <v>0</v>
      </c>
      <c r="O32" s="73">
        <v>0.93371756461933852</v>
      </c>
      <c r="P32" s="199">
        <v>0.91665346601539166</v>
      </c>
      <c r="Q32" s="16"/>
      <c r="R32" s="114"/>
    </row>
    <row r="33" spans="1:19" s="45" customFormat="1" ht="9" customHeight="1">
      <c r="A33" s="44"/>
      <c r="B33" s="88" t="s">
        <v>1</v>
      </c>
      <c r="C33" s="74">
        <v>0.93590175033572165</v>
      </c>
      <c r="D33" s="74">
        <v>0.93329170466478983</v>
      </c>
      <c r="E33" s="74">
        <v>0.93661139536676485</v>
      </c>
      <c r="F33" s="74">
        <v>0.93648319075345232</v>
      </c>
      <c r="G33" s="74">
        <v>0.93731533683100987</v>
      </c>
      <c r="H33" s="74">
        <v>0.93539054348910489</v>
      </c>
      <c r="I33" s="74">
        <v>0.93697903275022654</v>
      </c>
      <c r="J33" s="74">
        <v>0.93368217196002168</v>
      </c>
      <c r="K33" s="74">
        <v>0</v>
      </c>
      <c r="L33" s="74">
        <v>0</v>
      </c>
      <c r="M33" s="74">
        <v>0</v>
      </c>
      <c r="N33" s="74">
        <v>0</v>
      </c>
      <c r="O33" s="74">
        <v>0.9357411432661028</v>
      </c>
      <c r="P33" s="200">
        <v>0.91976955622531431</v>
      </c>
      <c r="R33" s="75"/>
      <c r="S33" s="75"/>
    </row>
    <row r="34" spans="1:19" s="45" customFormat="1" ht="9" customHeight="1">
      <c r="A34" s="44"/>
      <c r="B34" s="119" t="s">
        <v>42</v>
      </c>
      <c r="C34" s="73">
        <v>0.93437650618142754</v>
      </c>
      <c r="D34" s="73">
        <v>0.93639545554792691</v>
      </c>
      <c r="E34" s="73">
        <v>0.93923774526536641</v>
      </c>
      <c r="F34" s="73">
        <v>0.93885362272056694</v>
      </c>
      <c r="G34" s="73">
        <v>0.93374557654764856</v>
      </c>
      <c r="H34" s="73">
        <v>0.94138621881540263</v>
      </c>
      <c r="I34" s="73">
        <v>0.93812685174608612</v>
      </c>
      <c r="J34" s="73">
        <v>0.93755967869382406</v>
      </c>
      <c r="K34" s="73">
        <v>0</v>
      </c>
      <c r="L34" s="73">
        <v>0</v>
      </c>
      <c r="M34" s="73">
        <v>0</v>
      </c>
      <c r="N34" s="73">
        <v>0</v>
      </c>
      <c r="O34" s="73">
        <v>0.93752920903166004</v>
      </c>
      <c r="P34" s="199">
        <v>0.92355918866482445</v>
      </c>
      <c r="R34" s="75"/>
      <c r="S34" s="75"/>
    </row>
    <row r="35" spans="1:19" s="45" customFormat="1" ht="9" customHeight="1">
      <c r="A35" s="44"/>
      <c r="B35" s="88" t="s">
        <v>18</v>
      </c>
      <c r="C35" s="74">
        <v>0.92990074071166018</v>
      </c>
      <c r="D35" s="74">
        <v>0.92668749322843791</v>
      </c>
      <c r="E35" s="74">
        <v>0.92503359708968957</v>
      </c>
      <c r="F35" s="74">
        <v>0.93070584792771682</v>
      </c>
      <c r="G35" s="74">
        <v>0.92964306408088138</v>
      </c>
      <c r="H35" s="74">
        <v>0.92947332634140056</v>
      </c>
      <c r="I35" s="74">
        <v>0.92596796254731983</v>
      </c>
      <c r="J35" s="74">
        <v>0.93226441018176842</v>
      </c>
      <c r="K35" s="74">
        <v>0</v>
      </c>
      <c r="L35" s="74">
        <v>0</v>
      </c>
      <c r="M35" s="74">
        <v>0</v>
      </c>
      <c r="N35" s="74">
        <v>0</v>
      </c>
      <c r="O35" s="74">
        <v>0.92869051613295084</v>
      </c>
      <c r="P35" s="200">
        <v>0.91818523402074204</v>
      </c>
      <c r="R35" s="75"/>
      <c r="S35" s="75"/>
    </row>
    <row r="36" spans="1:19" s="45" customFormat="1" ht="9" customHeight="1">
      <c r="A36" s="44"/>
      <c r="B36" s="118" t="s">
        <v>68</v>
      </c>
      <c r="C36" s="73">
        <v>0.93671340260629898</v>
      </c>
      <c r="D36" s="73">
        <v>0.93942852646549835</v>
      </c>
      <c r="E36" s="101">
        <v>0.93366861147416114</v>
      </c>
      <c r="F36" s="73">
        <v>0.94147575879802547</v>
      </c>
      <c r="G36" s="73">
        <v>0.93754540944295095</v>
      </c>
      <c r="H36" s="73">
        <v>0.9357751254393627</v>
      </c>
      <c r="I36" s="73">
        <v>0.9429184708162186</v>
      </c>
      <c r="J36" s="73">
        <v>0.93788342532534708</v>
      </c>
      <c r="K36" s="73">
        <v>0</v>
      </c>
      <c r="L36" s="73">
        <v>0</v>
      </c>
      <c r="M36" s="73">
        <v>0</v>
      </c>
      <c r="N36" s="73">
        <v>0</v>
      </c>
      <c r="O36" s="73">
        <v>0.9383009203389171</v>
      </c>
      <c r="P36" s="199">
        <v>0.91157262276823769</v>
      </c>
      <c r="R36" s="75"/>
      <c r="S36" s="75"/>
    </row>
    <row r="37" spans="1:19" s="45" customFormat="1" ht="9" customHeight="1">
      <c r="A37" s="44"/>
      <c r="B37" s="88" t="s">
        <v>120</v>
      </c>
      <c r="C37" s="74">
        <v>0.9425306234625046</v>
      </c>
      <c r="D37" s="74">
        <v>0.94181304099319918</v>
      </c>
      <c r="E37" s="93">
        <v>0.94271340627089983</v>
      </c>
      <c r="F37" s="93">
        <v>0.94342118776383455</v>
      </c>
      <c r="G37" s="93">
        <v>0.94291173429494146</v>
      </c>
      <c r="H37" s="74">
        <v>0.94182222283412487</v>
      </c>
      <c r="I37" s="74">
        <v>0.94362251918940254</v>
      </c>
      <c r="J37" s="74">
        <v>0.94330591116470175</v>
      </c>
      <c r="K37" s="74">
        <v>0</v>
      </c>
      <c r="L37" s="74">
        <v>0</v>
      </c>
      <c r="M37" s="74">
        <v>0</v>
      </c>
      <c r="N37" s="74">
        <v>0</v>
      </c>
      <c r="O37" s="74">
        <v>0.94279144793461422</v>
      </c>
      <c r="P37" s="200">
        <v>0.92211041674808369</v>
      </c>
      <c r="R37" s="75"/>
      <c r="S37" s="75"/>
    </row>
    <row r="38" spans="1:19" s="45" customFormat="1" ht="9" customHeight="1">
      <c r="A38" s="44"/>
      <c r="B38" s="118" t="s">
        <v>2</v>
      </c>
      <c r="C38" s="73">
        <v>0.92626992992408852</v>
      </c>
      <c r="D38" s="73">
        <v>0.91809104338312464</v>
      </c>
      <c r="E38" s="73">
        <v>0.92637814663333373</v>
      </c>
      <c r="F38" s="73">
        <v>0.92550316457668569</v>
      </c>
      <c r="G38" s="73">
        <v>0.91789999407172418</v>
      </c>
      <c r="H38" s="73">
        <v>0.92427194298176285</v>
      </c>
      <c r="I38" s="73">
        <v>0.92753351340197299</v>
      </c>
      <c r="J38" s="73">
        <v>0.93217270409444397</v>
      </c>
      <c r="K38" s="73">
        <v>0</v>
      </c>
      <c r="L38" s="73">
        <v>0</v>
      </c>
      <c r="M38" s="73">
        <v>0</v>
      </c>
      <c r="N38" s="73">
        <v>0</v>
      </c>
      <c r="O38" s="73">
        <v>0.9248354653497336</v>
      </c>
      <c r="P38" s="199">
        <v>0.90682431738599012</v>
      </c>
      <c r="R38" s="75"/>
      <c r="S38" s="75"/>
    </row>
    <row r="39" spans="1:19" s="45" customFormat="1" ht="9" customHeight="1">
      <c r="A39" s="44"/>
      <c r="B39" s="88" t="s">
        <v>3</v>
      </c>
      <c r="C39" s="74">
        <v>0.93435453358567111</v>
      </c>
      <c r="D39" s="74">
        <v>0.93807310910977115</v>
      </c>
      <c r="E39" s="93">
        <v>0.93542705117000735</v>
      </c>
      <c r="F39" s="93">
        <v>0.93190913159000766</v>
      </c>
      <c r="G39" s="93">
        <v>0.93315961275840054</v>
      </c>
      <c r="H39" s="93">
        <v>0.93292940229834886</v>
      </c>
      <c r="I39" s="74">
        <v>0.92819354153853673</v>
      </c>
      <c r="J39" s="74">
        <v>0.93789411395402167</v>
      </c>
      <c r="K39" s="74">
        <v>0</v>
      </c>
      <c r="L39" s="74">
        <v>0</v>
      </c>
      <c r="M39" s="74">
        <v>0</v>
      </c>
      <c r="N39" s="74">
        <v>0</v>
      </c>
      <c r="O39" s="74">
        <v>0.93392665992089718</v>
      </c>
      <c r="P39" s="200">
        <v>0.9246438876080505</v>
      </c>
      <c r="R39" s="75"/>
      <c r="S39" s="75"/>
    </row>
    <row r="40" spans="1:19" s="45" customFormat="1" ht="9" customHeight="1">
      <c r="A40" s="44"/>
      <c r="B40" s="144" t="s">
        <v>121</v>
      </c>
      <c r="C40" s="73">
        <v>0.93784935344520537</v>
      </c>
      <c r="D40" s="73">
        <v>0.9383254534352945</v>
      </c>
      <c r="E40" s="136">
        <v>0.93325443409915509</v>
      </c>
      <c r="F40" s="136">
        <v>0.93563008118976243</v>
      </c>
      <c r="G40" s="136">
        <v>0.93521200739636068</v>
      </c>
      <c r="H40" s="73">
        <v>0.93814235909375998</v>
      </c>
      <c r="I40" s="73">
        <v>0.93931845464295372</v>
      </c>
      <c r="J40" s="73">
        <v>0.93694369263942079</v>
      </c>
      <c r="K40" s="73">
        <v>0</v>
      </c>
      <c r="L40" s="73">
        <v>0</v>
      </c>
      <c r="M40" s="73">
        <v>0</v>
      </c>
      <c r="N40" s="73">
        <v>0</v>
      </c>
      <c r="O40" s="73">
        <v>0.93688515294096097</v>
      </c>
      <c r="P40" s="199">
        <v>0.93181772349965986</v>
      </c>
      <c r="R40" s="75"/>
      <c r="S40" s="75"/>
    </row>
    <row r="41" spans="1:19" s="45" customFormat="1" ht="9" customHeight="1">
      <c r="A41" s="44"/>
      <c r="B41" s="142" t="s">
        <v>7</v>
      </c>
      <c r="C41" s="74">
        <v>0.93802728197076912</v>
      </c>
      <c r="D41" s="74">
        <v>0.93475982124241519</v>
      </c>
      <c r="E41" s="74">
        <v>0.93442066753454278</v>
      </c>
      <c r="F41" s="74">
        <v>0.93656140537418597</v>
      </c>
      <c r="G41" s="74">
        <v>0.93580981742629032</v>
      </c>
      <c r="H41" s="74">
        <v>0.93660689339060987</v>
      </c>
      <c r="I41" s="74">
        <v>0.94526314186326854</v>
      </c>
      <c r="J41" s="74">
        <v>0.937184064657968</v>
      </c>
      <c r="K41" s="74">
        <v>0</v>
      </c>
      <c r="L41" s="74">
        <v>0</v>
      </c>
      <c r="M41" s="74">
        <v>0</v>
      </c>
      <c r="N41" s="74">
        <v>0</v>
      </c>
      <c r="O41" s="74">
        <v>0.93756622105181076</v>
      </c>
      <c r="P41" s="200">
        <v>0.9138457311795295</v>
      </c>
      <c r="R41" s="75"/>
      <c r="S41" s="75"/>
    </row>
    <row r="42" spans="1:19" s="45" customFormat="1" ht="9" customHeight="1">
      <c r="A42" s="44"/>
      <c r="B42" s="144" t="s">
        <v>8</v>
      </c>
      <c r="C42" s="73">
        <v>0.93936745195708138</v>
      </c>
      <c r="D42" s="73">
        <v>0.9371775758903893</v>
      </c>
      <c r="E42" s="73">
        <v>0.94008972719978068</v>
      </c>
      <c r="F42" s="73">
        <v>0.93914962131631907</v>
      </c>
      <c r="G42" s="73">
        <v>0.93953274050674895</v>
      </c>
      <c r="H42" s="73">
        <v>0.93988029875609191</v>
      </c>
      <c r="I42" s="73">
        <v>0.94294046070858528</v>
      </c>
      <c r="J42" s="73">
        <v>0.94121843094378299</v>
      </c>
      <c r="K42" s="73">
        <v>0</v>
      </c>
      <c r="L42" s="73">
        <v>0</v>
      </c>
      <c r="M42" s="73">
        <v>0</v>
      </c>
      <c r="N42" s="73">
        <v>0</v>
      </c>
      <c r="O42" s="73">
        <v>0.93998569262059684</v>
      </c>
      <c r="P42" s="199">
        <v>0.93545343671045089</v>
      </c>
      <c r="R42" s="75"/>
      <c r="S42" s="75"/>
    </row>
    <row r="43" spans="1:19" s="45" customFormat="1" ht="9" customHeight="1">
      <c r="A43" s="44"/>
      <c r="B43" s="142" t="s">
        <v>9</v>
      </c>
      <c r="C43" s="74">
        <v>0.94210544924158623</v>
      </c>
      <c r="D43" s="74">
        <v>0.94388054887487027</v>
      </c>
      <c r="E43" s="74">
        <v>0.9421619606692222</v>
      </c>
      <c r="F43" s="74">
        <v>0.94112256491939583</v>
      </c>
      <c r="G43" s="74">
        <v>0.94042772844819988</v>
      </c>
      <c r="H43" s="74">
        <v>0.93712063542831747</v>
      </c>
      <c r="I43" s="74">
        <v>0.94018008656408614</v>
      </c>
      <c r="J43" s="74">
        <v>0.94076552011536319</v>
      </c>
      <c r="K43" s="74">
        <v>0</v>
      </c>
      <c r="L43" s="74">
        <v>0</v>
      </c>
      <c r="M43" s="74">
        <v>0</v>
      </c>
      <c r="N43" s="74">
        <v>0</v>
      </c>
      <c r="O43" s="74">
        <v>0.94112371631372416</v>
      </c>
      <c r="P43" s="200">
        <v>0.93739996974464501</v>
      </c>
      <c r="R43" s="75"/>
      <c r="S43" s="75"/>
    </row>
    <row r="44" spans="1:19" s="45" customFormat="1" ht="9" customHeight="1">
      <c r="A44" s="44"/>
      <c r="B44" s="144" t="s">
        <v>122</v>
      </c>
      <c r="C44" s="73">
        <v>0.9334919102704361</v>
      </c>
      <c r="D44" s="73">
        <v>0.9332252768712741</v>
      </c>
      <c r="E44" s="73">
        <v>0.9366593782114756</v>
      </c>
      <c r="F44" s="73">
        <v>0.93380849068299721</v>
      </c>
      <c r="G44" s="73">
        <v>0.93140201317712901</v>
      </c>
      <c r="H44" s="73">
        <v>0.9351094370320413</v>
      </c>
      <c r="I44" s="73">
        <v>0.93127538570007307</v>
      </c>
      <c r="J44" s="73">
        <v>0.93319335160006844</v>
      </c>
      <c r="K44" s="73">
        <v>0</v>
      </c>
      <c r="L44" s="73">
        <v>0</v>
      </c>
      <c r="M44" s="73">
        <v>0</v>
      </c>
      <c r="N44" s="73">
        <v>0</v>
      </c>
      <c r="O44" s="73">
        <v>0.93343933621446495</v>
      </c>
      <c r="P44" s="199">
        <v>0.92454526308925145</v>
      </c>
      <c r="R44" s="75"/>
      <c r="S44" s="75"/>
    </row>
    <row r="45" spans="1:19" s="45" customFormat="1" ht="9" customHeight="1">
      <c r="A45" s="44"/>
      <c r="B45" s="142" t="s">
        <v>82</v>
      </c>
      <c r="C45" s="74">
        <v>0.92243962931704737</v>
      </c>
      <c r="D45" s="74">
        <v>0.92604931009996971</v>
      </c>
      <c r="E45" s="74">
        <v>0.93215979173765473</v>
      </c>
      <c r="F45" s="74">
        <v>0.9282269461772501</v>
      </c>
      <c r="G45" s="74">
        <v>0.93836822251019669</v>
      </c>
      <c r="H45" s="74">
        <v>0.92790215549353994</v>
      </c>
      <c r="I45" s="74">
        <v>0.92985140246906084</v>
      </c>
      <c r="J45" s="74">
        <v>0.92735766831081712</v>
      </c>
      <c r="K45" s="74">
        <v>0</v>
      </c>
      <c r="L45" s="74">
        <v>0</v>
      </c>
      <c r="M45" s="74">
        <v>0</v>
      </c>
      <c r="N45" s="74">
        <v>0</v>
      </c>
      <c r="O45" s="74">
        <v>0.92847845363871906</v>
      </c>
      <c r="P45" s="200">
        <v>0.91223706430769191</v>
      </c>
      <c r="R45" s="75"/>
      <c r="S45" s="75"/>
    </row>
    <row r="46" spans="1:19" s="45" customFormat="1" ht="9" customHeight="1">
      <c r="A46" s="44"/>
      <c r="B46" s="144" t="s">
        <v>80</v>
      </c>
      <c r="C46" s="73">
        <v>0.94143952643798678</v>
      </c>
      <c r="D46" s="73">
        <v>0.94100879712506069</v>
      </c>
      <c r="E46" s="73">
        <v>0.94317178219834252</v>
      </c>
      <c r="F46" s="73">
        <v>0.94812020586746204</v>
      </c>
      <c r="G46" s="73">
        <v>0.94695460842692347</v>
      </c>
      <c r="H46" s="73">
        <v>0.92821675555449634</v>
      </c>
      <c r="I46" s="73">
        <v>0.93174077859220428</v>
      </c>
      <c r="J46" s="73">
        <v>0.93332509486076953</v>
      </c>
      <c r="K46" s="73">
        <v>0</v>
      </c>
      <c r="L46" s="73">
        <v>0</v>
      </c>
      <c r="M46" s="73">
        <v>0</v>
      </c>
      <c r="N46" s="73">
        <v>0</v>
      </c>
      <c r="O46" s="73">
        <v>0.93961232987397403</v>
      </c>
      <c r="P46" s="199">
        <v>0.93205203998615604</v>
      </c>
      <c r="R46" s="75"/>
      <c r="S46" s="75"/>
    </row>
    <row r="47" spans="1:19" s="45" customFormat="1" ht="9" customHeight="1">
      <c r="A47" s="44"/>
      <c r="B47" s="142" t="s">
        <v>10</v>
      </c>
      <c r="C47" s="74">
        <v>0.92483972161205918</v>
      </c>
      <c r="D47" s="74">
        <v>0.93148243416627263</v>
      </c>
      <c r="E47" s="74">
        <v>0.9299713524621307</v>
      </c>
      <c r="F47" s="74">
        <v>0.92851114939145252</v>
      </c>
      <c r="G47" s="74">
        <v>0.92831577717856573</v>
      </c>
      <c r="H47" s="74">
        <v>0.92864036652749038</v>
      </c>
      <c r="I47" s="74">
        <v>0.92773001057442506</v>
      </c>
      <c r="J47" s="74">
        <v>0.92890584377671681</v>
      </c>
      <c r="K47" s="74">
        <v>0</v>
      </c>
      <c r="L47" s="74">
        <v>0</v>
      </c>
      <c r="M47" s="74">
        <v>0</v>
      </c>
      <c r="N47" s="74">
        <v>0</v>
      </c>
      <c r="O47" s="74">
        <v>0.92852476176484167</v>
      </c>
      <c r="P47" s="200">
        <v>0.92211002891656713</v>
      </c>
      <c r="R47" s="75"/>
      <c r="S47" s="75"/>
    </row>
    <row r="48" spans="1:19" s="45" customFormat="1" ht="9" customHeight="1">
      <c r="A48" s="44"/>
      <c r="B48" s="120" t="s">
        <v>0</v>
      </c>
      <c r="C48" s="76">
        <v>0.93741106600294288</v>
      </c>
      <c r="D48" s="76">
        <v>0.93755445278114435</v>
      </c>
      <c r="E48" s="87">
        <v>0.93734952898580215</v>
      </c>
      <c r="F48" s="87">
        <v>0.93845927126576023</v>
      </c>
      <c r="G48" s="87">
        <v>0.9374982607829685</v>
      </c>
      <c r="H48" s="87">
        <v>0.9370848116112408</v>
      </c>
      <c r="I48" s="76">
        <v>0.93852484442539241</v>
      </c>
      <c r="J48" s="76">
        <v>0.93785583851222265</v>
      </c>
      <c r="K48" s="76" t="s">
        <v>118</v>
      </c>
      <c r="L48" s="76" t="s">
        <v>118</v>
      </c>
      <c r="M48" s="76" t="s">
        <v>118</v>
      </c>
      <c r="N48" s="76" t="s">
        <v>118</v>
      </c>
      <c r="O48" s="76">
        <v>0.93770447085310304</v>
      </c>
      <c r="P48" s="201">
        <v>0.92355895128083809</v>
      </c>
      <c r="R48" s="75"/>
      <c r="S48" s="75"/>
    </row>
    <row r="49" spans="1:23" s="45" customFormat="1" ht="9" customHeight="1">
      <c r="A49" s="44"/>
      <c r="B49" s="121" t="s">
        <v>14</v>
      </c>
      <c r="C49" s="122">
        <v>0.9425306234625046</v>
      </c>
      <c r="D49" s="122">
        <v>0.94388054887487027</v>
      </c>
      <c r="E49" s="122">
        <v>0.94317178219834252</v>
      </c>
      <c r="F49" s="122">
        <v>0.94812020586746204</v>
      </c>
      <c r="G49" s="122">
        <v>0.94695460842692347</v>
      </c>
      <c r="H49" s="122">
        <v>0.94182222283412487</v>
      </c>
      <c r="I49" s="122">
        <v>0.94526314186326854</v>
      </c>
      <c r="J49" s="122">
        <v>0.94330591116470175</v>
      </c>
      <c r="K49" s="122">
        <v>0</v>
      </c>
      <c r="L49" s="122">
        <v>0</v>
      </c>
      <c r="M49" s="122">
        <v>0</v>
      </c>
      <c r="N49" s="122">
        <v>0</v>
      </c>
      <c r="O49" s="122">
        <v>0.94279144793461422</v>
      </c>
      <c r="P49" s="123">
        <v>0.93739996974464501</v>
      </c>
      <c r="R49" s="75"/>
      <c r="S49" s="75"/>
    </row>
    <row r="50" spans="1:23" s="45" customFormat="1" ht="18" customHeight="1">
      <c r="A50" s="44"/>
      <c r="B50" s="113" t="s">
        <v>85</v>
      </c>
      <c r="C50" s="16"/>
      <c r="D50" s="16"/>
      <c r="E50" s="16"/>
      <c r="F50" s="16"/>
      <c r="G50" s="16"/>
      <c r="H50" s="16"/>
      <c r="I50" s="16"/>
      <c r="J50" s="16"/>
      <c r="K50" s="16"/>
      <c r="L50" s="16"/>
      <c r="M50" s="16"/>
      <c r="N50" s="16"/>
      <c r="O50" s="51"/>
      <c r="P50" s="16"/>
      <c r="R50" s="75"/>
      <c r="S50" s="75"/>
      <c r="T50" s="75"/>
      <c r="U50" s="75"/>
      <c r="V50" s="75"/>
      <c r="W50" s="75"/>
    </row>
    <row r="51" spans="1:23" s="45" customFormat="1" ht="16.5" customHeight="1">
      <c r="A51" s="44"/>
      <c r="B51" s="17"/>
      <c r="C51" s="17"/>
      <c r="D51" s="17"/>
      <c r="E51" s="17"/>
      <c r="F51" s="17"/>
      <c r="G51" s="17"/>
      <c r="H51" s="17"/>
      <c r="I51" s="17"/>
      <c r="J51" s="17"/>
      <c r="K51" s="17"/>
      <c r="L51" s="17"/>
      <c r="M51" s="17"/>
      <c r="N51" s="17"/>
      <c r="O51" s="17"/>
      <c r="P51" s="17"/>
      <c r="Q51" s="16"/>
    </row>
    <row r="52" spans="1:23" s="16" customFormat="1">
      <c r="A52" s="43"/>
      <c r="B52" s="17"/>
      <c r="C52" s="17"/>
      <c r="D52" s="17"/>
      <c r="E52" s="17"/>
      <c r="F52" s="17"/>
      <c r="G52" s="17"/>
      <c r="H52" s="17"/>
      <c r="I52" s="17"/>
      <c r="J52" s="17"/>
      <c r="K52" s="17"/>
      <c r="L52" s="17"/>
      <c r="M52" s="17"/>
      <c r="N52" s="17"/>
      <c r="O52" s="17"/>
      <c r="P52" s="17"/>
    </row>
    <row r="62" spans="1:23" ht="15">
      <c r="B62" s="112"/>
    </row>
    <row r="63" spans="1:23" ht="15">
      <c r="B63" s="112"/>
    </row>
    <row r="64" spans="1:23" ht="15">
      <c r="B64" s="321"/>
      <c r="C64" s="321"/>
      <c r="D64" s="321"/>
      <c r="E64" s="321"/>
      <c r="F64" s="321"/>
    </row>
    <row r="66" ht="158.44999999999999" customHeight="1"/>
  </sheetData>
  <mergeCells count="3">
    <mergeCell ref="B8:P8"/>
    <mergeCell ref="B64:F64"/>
    <mergeCell ref="B30:P30"/>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7"/>
  <sheetViews>
    <sheetView showGridLines="0" topLeftCell="A31" zoomScaleNormal="100" workbookViewId="0">
      <selection activeCell="D62" sqref="D62"/>
    </sheetView>
  </sheetViews>
  <sheetFormatPr baseColWidth="10" defaultColWidth="11.42578125" defaultRowHeight="14.25"/>
  <cols>
    <col min="1" max="1" width="4.140625" style="43" customWidth="1"/>
    <col min="2" max="2" width="38.5703125" style="17" bestFit="1" customWidth="1"/>
    <col min="3" max="3" width="11.7109375" style="17" bestFit="1" customWidth="1"/>
    <col min="4" max="4" width="11.85546875" style="17" customWidth="1"/>
    <col min="5" max="5" width="12.28515625" style="17" customWidth="1"/>
    <col min="6" max="6" width="12.7109375" style="17" customWidth="1"/>
    <col min="7" max="8" width="11.7109375" style="17" bestFit="1" customWidth="1"/>
    <col min="9" max="9" width="12" style="17" bestFit="1" customWidth="1"/>
    <col min="10" max="10" width="11.42578125" style="17" bestFit="1" customWidth="1"/>
    <col min="11" max="11" width="10.28515625" style="17" bestFit="1" customWidth="1"/>
    <col min="12" max="12" width="7.28515625" style="17" bestFit="1" customWidth="1"/>
    <col min="13" max="13" width="9.5703125" style="17" bestFit="1" customWidth="1"/>
    <col min="14" max="14" width="9" style="266" bestFit="1" customWidth="1"/>
    <col min="15" max="15" width="12.5703125" style="17" bestFit="1" customWidth="1"/>
    <col min="16" max="16" width="10.7109375" style="43"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9" customFormat="1" ht="22.5" customHeight="1">
      <c r="A8" s="47"/>
      <c r="B8" s="287" t="s">
        <v>30</v>
      </c>
      <c r="C8" s="319"/>
      <c r="D8" s="319"/>
      <c r="E8" s="319"/>
      <c r="F8" s="319"/>
      <c r="G8" s="319"/>
      <c r="H8" s="319"/>
      <c r="I8" s="319"/>
      <c r="J8" s="319"/>
      <c r="K8" s="319"/>
      <c r="L8" s="319"/>
      <c r="M8" s="319"/>
      <c r="N8" s="319"/>
      <c r="O8" s="320"/>
      <c r="P8" s="47"/>
      <c r="Q8" s="47"/>
    </row>
    <row r="9" spans="1:18" s="49" customFormat="1" ht="11.25">
      <c r="A9" s="47"/>
      <c r="B9" s="231"/>
      <c r="C9" s="52" t="s">
        <v>19</v>
      </c>
      <c r="D9" s="52" t="s">
        <v>20</v>
      </c>
      <c r="E9" s="52" t="s">
        <v>21</v>
      </c>
      <c r="F9" s="52" t="s">
        <v>22</v>
      </c>
      <c r="G9" s="52" t="s">
        <v>23</v>
      </c>
      <c r="H9" s="52" t="s">
        <v>24</v>
      </c>
      <c r="I9" s="52" t="s">
        <v>25</v>
      </c>
      <c r="J9" s="52" t="s">
        <v>26</v>
      </c>
      <c r="K9" s="52" t="s">
        <v>27</v>
      </c>
      <c r="L9" s="52" t="s">
        <v>39</v>
      </c>
      <c r="M9" s="52" t="s">
        <v>40</v>
      </c>
      <c r="N9" s="267" t="s">
        <v>41</v>
      </c>
      <c r="O9" s="232" t="s">
        <v>0</v>
      </c>
      <c r="P9" s="47"/>
      <c r="Q9" s="47"/>
    </row>
    <row r="10" spans="1:18" s="1" customFormat="1" ht="12" customHeight="1">
      <c r="A10" s="6"/>
      <c r="B10" s="119" t="s">
        <v>155</v>
      </c>
      <c r="C10" s="102">
        <f>'Ingresos Brutos del Juego'!D35</f>
        <v>25784715576</v>
      </c>
      <c r="D10" s="102">
        <f>'Ingresos Brutos del Juego'!E35</f>
        <v>23932841736</v>
      </c>
      <c r="E10" s="102">
        <f>'Ingresos Brutos del Juego'!F35</f>
        <v>25472973952</v>
      </c>
      <c r="F10" s="102">
        <f>'Ingresos Brutos del Juego'!G35</f>
        <v>25472211322</v>
      </c>
      <c r="G10" s="102">
        <f>'Ingresos Brutos del Juego'!H35</f>
        <v>26800936971</v>
      </c>
      <c r="H10" s="102">
        <f>'Ingresos Brutos del Juego'!I35</f>
        <v>24918389068</v>
      </c>
      <c r="I10" s="102">
        <f>'Ingresos Brutos del Juego'!J35</f>
        <v>27565285822</v>
      </c>
      <c r="J10" s="102">
        <f>'Ingresos Brutos del Juego'!K35</f>
        <v>26811935854</v>
      </c>
      <c r="K10" s="102"/>
      <c r="L10" s="102"/>
      <c r="M10" s="102"/>
      <c r="N10" s="102"/>
      <c r="O10" s="233">
        <f>'Ingresos Brutos del Juego'!P35</f>
        <v>206759290301</v>
      </c>
      <c r="P10" s="6"/>
      <c r="Q10" s="6"/>
      <c r="R10" s="6"/>
    </row>
    <row r="11" spans="1:18" s="1" customFormat="1" ht="12" customHeight="1">
      <c r="A11" s="6"/>
      <c r="B11" s="234" t="s">
        <v>151</v>
      </c>
      <c r="C11" s="235">
        <f>'Ingresos Brutos del Juego'!D36</f>
        <v>14720581045.73</v>
      </c>
      <c r="D11" s="235">
        <f>'Ingresos Brutos del Juego'!E36</f>
        <v>16670417235.43</v>
      </c>
      <c r="E11" s="235">
        <f>'Ingresos Brutos del Juego'!F36</f>
        <v>12584416695.3995</v>
      </c>
      <c r="F11" s="235">
        <f>'Ingresos Brutos del Juego'!G36</f>
        <v>11067139934.389999</v>
      </c>
      <c r="G11" s="235">
        <f>'Ingresos Brutos del Juego'!H36</f>
        <v>11082635751.07</v>
      </c>
      <c r="H11" s="235">
        <f>'Ingresos Brutos del Juego'!I36</f>
        <v>10674740135.190001</v>
      </c>
      <c r="I11" s="235">
        <f>'Ingresos Brutos del Juego'!J36</f>
        <v>12647789504.76</v>
      </c>
      <c r="J11" s="235">
        <f>'Ingresos Brutos del Juego'!K36</f>
        <v>11040715884.0079</v>
      </c>
      <c r="K11" s="235"/>
      <c r="L11" s="235"/>
      <c r="M11" s="235"/>
      <c r="N11" s="235"/>
      <c r="O11" s="236">
        <f>'Ingresos Brutos del Juego'!P36</f>
        <v>100488436185.97742</v>
      </c>
      <c r="P11" s="6"/>
      <c r="Q11" s="6"/>
      <c r="R11" s="6"/>
    </row>
    <row r="12" spans="1:18" s="49" customFormat="1" ht="11.25" customHeight="1">
      <c r="A12" s="47"/>
      <c r="B12" s="153"/>
      <c r="C12" s="230"/>
      <c r="D12" s="230"/>
      <c r="E12" s="230"/>
      <c r="F12" s="230"/>
      <c r="G12" s="230"/>
      <c r="H12" s="230"/>
      <c r="I12" s="230"/>
      <c r="J12" s="230"/>
      <c r="K12" s="230"/>
      <c r="L12" s="230"/>
      <c r="M12" s="230"/>
      <c r="N12" s="268"/>
      <c r="O12" s="230"/>
      <c r="P12" s="47"/>
      <c r="Q12" s="47"/>
      <c r="R12" s="48"/>
    </row>
    <row r="13" spans="1:18" s="1" customFormat="1" ht="22.5" customHeight="1">
      <c r="A13" s="6"/>
      <c r="B13" s="307" t="s">
        <v>78</v>
      </c>
      <c r="C13" s="308"/>
      <c r="D13" s="308"/>
      <c r="E13" s="308"/>
      <c r="F13" s="308"/>
      <c r="G13" s="308"/>
      <c r="H13" s="308"/>
      <c r="I13" s="308"/>
      <c r="J13" s="308"/>
      <c r="K13" s="308"/>
      <c r="L13" s="308"/>
      <c r="M13" s="308"/>
      <c r="N13" s="308"/>
      <c r="O13" s="308"/>
      <c r="P13" s="322"/>
      <c r="Q13" s="6"/>
      <c r="R13" s="6"/>
    </row>
    <row r="14" spans="1:18" s="1" customFormat="1" ht="11.25">
      <c r="A14" s="6"/>
      <c r="B14" s="82" t="s">
        <v>43</v>
      </c>
      <c r="C14" s="25" t="s">
        <v>19</v>
      </c>
      <c r="D14" s="25" t="s">
        <v>20</v>
      </c>
      <c r="E14" s="25" t="s">
        <v>21</v>
      </c>
      <c r="F14" s="25" t="s">
        <v>22</v>
      </c>
      <c r="G14" s="25" t="s">
        <v>23</v>
      </c>
      <c r="H14" s="25" t="s">
        <v>24</v>
      </c>
      <c r="I14" s="25" t="s">
        <v>25</v>
      </c>
      <c r="J14" s="25" t="s">
        <v>26</v>
      </c>
      <c r="K14" s="25" t="s">
        <v>27</v>
      </c>
      <c r="L14" s="25" t="s">
        <v>39</v>
      </c>
      <c r="M14" s="25" t="s">
        <v>40</v>
      </c>
      <c r="N14" s="269" t="s">
        <v>41</v>
      </c>
      <c r="O14" s="25" t="s">
        <v>16</v>
      </c>
      <c r="P14" s="83" t="s">
        <v>17</v>
      </c>
      <c r="Q14" s="6"/>
      <c r="R14" s="6"/>
    </row>
    <row r="15" spans="1:18" s="1" customFormat="1" ht="12" customHeight="1">
      <c r="A15" s="6"/>
      <c r="B15" s="303" t="s">
        <v>156</v>
      </c>
      <c r="C15" s="304"/>
      <c r="D15" s="304"/>
      <c r="E15" s="304"/>
      <c r="F15" s="304"/>
      <c r="G15" s="304"/>
      <c r="H15" s="304"/>
      <c r="I15" s="304"/>
      <c r="J15" s="304"/>
      <c r="K15" s="304"/>
      <c r="L15" s="304"/>
      <c r="M15" s="304"/>
      <c r="N15" s="304"/>
      <c r="O15" s="304"/>
      <c r="P15" s="305"/>
      <c r="Q15" s="6"/>
      <c r="R15" s="6"/>
    </row>
    <row r="16" spans="1:18" s="1" customFormat="1" ht="12" customHeight="1">
      <c r="A16" s="6"/>
      <c r="B16" s="119" t="s">
        <v>44</v>
      </c>
      <c r="C16" s="102">
        <v>1711189350</v>
      </c>
      <c r="D16" s="102">
        <v>1492014050</v>
      </c>
      <c r="E16" s="102">
        <v>1461336100</v>
      </c>
      <c r="F16" s="102">
        <v>1591356850</v>
      </c>
      <c r="G16" s="102">
        <v>1745106300</v>
      </c>
      <c r="H16" s="102">
        <v>1716053000</v>
      </c>
      <c r="I16" s="102">
        <v>1789150550</v>
      </c>
      <c r="J16" s="102">
        <v>1856552700</v>
      </c>
      <c r="K16" s="102"/>
      <c r="L16" s="102"/>
      <c r="M16" s="102"/>
      <c r="N16" s="102"/>
      <c r="O16" s="103">
        <v>13362758900</v>
      </c>
      <c r="P16" s="233">
        <v>19624725.826414064</v>
      </c>
      <c r="Q16" s="6"/>
      <c r="R16" s="6"/>
    </row>
    <row r="17" spans="1:18" s="1" customFormat="1" ht="12" customHeight="1">
      <c r="A17" s="6"/>
      <c r="B17" s="179" t="s">
        <v>45</v>
      </c>
      <c r="C17" s="104">
        <v>2741880200</v>
      </c>
      <c r="D17" s="104">
        <v>2615393550</v>
      </c>
      <c r="E17" s="104">
        <v>3099522200</v>
      </c>
      <c r="F17" s="104">
        <v>2680943950</v>
      </c>
      <c r="G17" s="104">
        <v>3068176150</v>
      </c>
      <c r="H17" s="104">
        <v>2805532300</v>
      </c>
      <c r="I17" s="104">
        <v>3436124850</v>
      </c>
      <c r="J17" s="104">
        <v>3508273000</v>
      </c>
      <c r="K17" s="104"/>
      <c r="L17" s="104"/>
      <c r="M17" s="104"/>
      <c r="N17" s="104"/>
      <c r="O17" s="105">
        <v>23955846200</v>
      </c>
      <c r="P17" s="246">
        <v>35227580.840507574</v>
      </c>
      <c r="Q17" s="6"/>
      <c r="R17" s="6"/>
    </row>
    <row r="18" spans="1:18" s="6" customFormat="1" ht="12" customHeight="1">
      <c r="B18" s="119" t="s">
        <v>46</v>
      </c>
      <c r="C18" s="102">
        <v>118699400</v>
      </c>
      <c r="D18" s="102">
        <v>92178350</v>
      </c>
      <c r="E18" s="102">
        <v>75089950</v>
      </c>
      <c r="F18" s="102">
        <v>75306700</v>
      </c>
      <c r="G18" s="102">
        <v>86181600</v>
      </c>
      <c r="H18" s="102">
        <v>82058000</v>
      </c>
      <c r="I18" s="102">
        <v>99613000</v>
      </c>
      <c r="J18" s="102">
        <v>81738500</v>
      </c>
      <c r="K18" s="102"/>
      <c r="L18" s="102"/>
      <c r="M18" s="102"/>
      <c r="N18" s="102"/>
      <c r="O18" s="103">
        <v>710865500</v>
      </c>
      <c r="P18" s="233">
        <v>1040251.7387469747</v>
      </c>
    </row>
    <row r="19" spans="1:18" s="6" customFormat="1" ht="12" customHeight="1">
      <c r="B19" s="181" t="s">
        <v>47</v>
      </c>
      <c r="C19" s="104">
        <v>21187108551</v>
      </c>
      <c r="D19" s="104">
        <v>19714655361</v>
      </c>
      <c r="E19" s="104">
        <v>20817657102</v>
      </c>
      <c r="F19" s="104">
        <v>21100010272</v>
      </c>
      <c r="G19" s="104">
        <v>21879091496</v>
      </c>
      <c r="H19" s="104">
        <v>20296764593</v>
      </c>
      <c r="I19" s="104">
        <v>22212661997</v>
      </c>
      <c r="J19" s="104">
        <v>21344774779</v>
      </c>
      <c r="K19" s="104"/>
      <c r="L19" s="104"/>
      <c r="M19" s="104"/>
      <c r="N19" s="104"/>
      <c r="O19" s="105">
        <v>168552724151</v>
      </c>
      <c r="P19" s="246">
        <v>247427938.49212596</v>
      </c>
    </row>
    <row r="20" spans="1:18" s="6" customFormat="1" ht="12" customHeight="1">
      <c r="B20" s="119" t="s">
        <v>48</v>
      </c>
      <c r="C20" s="102">
        <v>25838075</v>
      </c>
      <c r="D20" s="102">
        <v>18600425</v>
      </c>
      <c r="E20" s="102">
        <v>19368600</v>
      </c>
      <c r="F20" s="102">
        <v>24593550</v>
      </c>
      <c r="G20" s="102">
        <v>22381425</v>
      </c>
      <c r="H20" s="102">
        <v>17981175</v>
      </c>
      <c r="I20" s="102">
        <v>27735425</v>
      </c>
      <c r="J20" s="102">
        <v>20596875</v>
      </c>
      <c r="K20" s="102"/>
      <c r="L20" s="102"/>
      <c r="M20" s="102"/>
      <c r="N20" s="102"/>
      <c r="O20" s="103">
        <v>177095550</v>
      </c>
      <c r="P20" s="233">
        <v>259978.34257207613</v>
      </c>
    </row>
    <row r="21" spans="1:18" s="243" customFormat="1" ht="12" customHeight="1">
      <c r="B21" s="225" t="s">
        <v>153</v>
      </c>
      <c r="C21" s="244">
        <v>25784715576</v>
      </c>
      <c r="D21" s="244">
        <v>23932841736</v>
      </c>
      <c r="E21" s="244">
        <v>25472973952</v>
      </c>
      <c r="F21" s="244">
        <v>25472211322</v>
      </c>
      <c r="G21" s="244">
        <v>26800936971</v>
      </c>
      <c r="H21" s="244">
        <v>24918389068</v>
      </c>
      <c r="I21" s="244">
        <v>27565285822</v>
      </c>
      <c r="J21" s="244">
        <v>26811935854</v>
      </c>
      <c r="K21" s="244"/>
      <c r="L21" s="244"/>
      <c r="M21" s="244"/>
      <c r="N21" s="244"/>
      <c r="O21" s="245">
        <v>206759290301</v>
      </c>
      <c r="P21" s="247">
        <v>303580475.2403667</v>
      </c>
    </row>
    <row r="22" spans="1:18" s="6" customFormat="1" ht="12" customHeight="1">
      <c r="B22" s="303" t="s">
        <v>150</v>
      </c>
      <c r="C22" s="304"/>
      <c r="D22" s="304"/>
      <c r="E22" s="304"/>
      <c r="F22" s="304"/>
      <c r="G22" s="304"/>
      <c r="H22" s="304"/>
      <c r="I22" s="304"/>
      <c r="J22" s="304"/>
      <c r="K22" s="304"/>
      <c r="L22" s="304"/>
      <c r="M22" s="304"/>
      <c r="N22" s="304"/>
      <c r="O22" s="304"/>
      <c r="P22" s="305"/>
    </row>
    <row r="23" spans="1:18" s="6" customFormat="1" ht="12" customHeight="1">
      <c r="B23" s="248" t="s">
        <v>44</v>
      </c>
      <c r="C23" s="239">
        <v>723488140</v>
      </c>
      <c r="D23" s="239">
        <v>862305340</v>
      </c>
      <c r="E23" s="239">
        <v>535760040</v>
      </c>
      <c r="F23" s="239">
        <v>328210900</v>
      </c>
      <c r="G23" s="239">
        <v>514189430</v>
      </c>
      <c r="H23" s="239">
        <v>438696990</v>
      </c>
      <c r="I23" s="239">
        <v>548969310</v>
      </c>
      <c r="J23" s="239">
        <v>538866820</v>
      </c>
      <c r="K23" s="239"/>
      <c r="L23" s="239"/>
      <c r="M23" s="239"/>
      <c r="N23" s="239"/>
      <c r="O23" s="240">
        <v>4490486970</v>
      </c>
      <c r="P23" s="249">
        <v>6553168.4174280697</v>
      </c>
    </row>
    <row r="24" spans="1:18" s="6" customFormat="1" ht="12" customHeight="1">
      <c r="B24" s="250" t="s">
        <v>45</v>
      </c>
      <c r="C24" s="241">
        <v>1924138835.78</v>
      </c>
      <c r="D24" s="241">
        <v>2432634511.1999998</v>
      </c>
      <c r="E24" s="241">
        <v>1613510528.4094999</v>
      </c>
      <c r="F24" s="241">
        <v>1272162844.4200001</v>
      </c>
      <c r="G24" s="241">
        <v>1129874124.26</v>
      </c>
      <c r="H24" s="241">
        <v>1271368721.75</v>
      </c>
      <c r="I24" s="241">
        <v>1498586318</v>
      </c>
      <c r="J24" s="241">
        <v>1202623463.5079</v>
      </c>
      <c r="K24" s="241"/>
      <c r="L24" s="241"/>
      <c r="M24" s="241"/>
      <c r="N24" s="241"/>
      <c r="O24" s="242">
        <v>12344899347.3274</v>
      </c>
      <c r="P24" s="251">
        <v>18012756.15127543</v>
      </c>
    </row>
    <row r="25" spans="1:18" s="6" customFormat="1" ht="12" customHeight="1">
      <c r="B25" s="248" t="s">
        <v>46</v>
      </c>
      <c r="C25" s="239">
        <v>37950000</v>
      </c>
      <c r="D25" s="239">
        <v>70828910</v>
      </c>
      <c r="E25" s="239">
        <v>27060120</v>
      </c>
      <c r="F25" s="239">
        <v>27524300</v>
      </c>
      <c r="G25" s="239">
        <v>33573890</v>
      </c>
      <c r="H25" s="239">
        <v>51325800</v>
      </c>
      <c r="I25" s="239">
        <v>63474610</v>
      </c>
      <c r="J25" s="239">
        <v>32756300</v>
      </c>
      <c r="K25" s="239"/>
      <c r="L25" s="239"/>
      <c r="M25" s="239"/>
      <c r="N25" s="239"/>
      <c r="O25" s="240">
        <v>344493930</v>
      </c>
      <c r="P25" s="249">
        <v>504764.56420168403</v>
      </c>
    </row>
    <row r="26" spans="1:18" s="6" customFormat="1" ht="12" customHeight="1">
      <c r="B26" s="252" t="s">
        <v>47</v>
      </c>
      <c r="C26" s="241">
        <v>11988108467.950001</v>
      </c>
      <c r="D26" s="241">
        <v>13252296874.23</v>
      </c>
      <c r="E26" s="241">
        <v>10378582006.99</v>
      </c>
      <c r="F26" s="241">
        <v>9418127089.9699993</v>
      </c>
      <c r="G26" s="241">
        <v>9383054706.8099995</v>
      </c>
      <c r="H26" s="241">
        <v>8896294024.4400005</v>
      </c>
      <c r="I26" s="241">
        <v>10512694169.49</v>
      </c>
      <c r="J26" s="241">
        <v>9246316898.5</v>
      </c>
      <c r="K26" s="241"/>
      <c r="L26" s="241"/>
      <c r="M26" s="241"/>
      <c r="N26" s="241"/>
      <c r="O26" s="242">
        <v>83075474238.380005</v>
      </c>
      <c r="P26" s="251">
        <v>121545358.01604354</v>
      </c>
    </row>
    <row r="27" spans="1:18" s="6" customFormat="1" ht="12" customHeight="1">
      <c r="B27" s="248" t="s">
        <v>48</v>
      </c>
      <c r="C27" s="239">
        <v>46895602</v>
      </c>
      <c r="D27" s="239">
        <v>52351600</v>
      </c>
      <c r="E27" s="239">
        <v>29504000</v>
      </c>
      <c r="F27" s="239">
        <v>21114800</v>
      </c>
      <c r="G27" s="239">
        <v>21943600</v>
      </c>
      <c r="H27" s="239">
        <v>17054599</v>
      </c>
      <c r="I27" s="239">
        <v>24065097.27</v>
      </c>
      <c r="J27" s="239">
        <v>20152402</v>
      </c>
      <c r="K27" s="239"/>
      <c r="L27" s="239"/>
      <c r="M27" s="239"/>
      <c r="N27" s="239"/>
      <c r="O27" s="240">
        <v>233081700.27000001</v>
      </c>
      <c r="P27" s="249">
        <v>338490.73611190449</v>
      </c>
    </row>
    <row r="28" spans="1:18" s="243" customFormat="1" ht="12" customHeight="1">
      <c r="B28" s="253" t="s">
        <v>153</v>
      </c>
      <c r="C28" s="254">
        <f>SUM(C23:C27)</f>
        <v>14720581045.73</v>
      </c>
      <c r="D28" s="254">
        <f t="shared" ref="D28:P28" si="0">SUM(D23:D27)</f>
        <v>16670417235.43</v>
      </c>
      <c r="E28" s="254">
        <f t="shared" si="0"/>
        <v>12584416695.3995</v>
      </c>
      <c r="F28" s="254">
        <f t="shared" si="0"/>
        <v>11067139934.389999</v>
      </c>
      <c r="G28" s="254">
        <f t="shared" si="0"/>
        <v>11082635751.07</v>
      </c>
      <c r="H28" s="254">
        <f t="shared" si="0"/>
        <v>10674740135.190001</v>
      </c>
      <c r="I28" s="254">
        <f t="shared" si="0"/>
        <v>12647789504.76</v>
      </c>
      <c r="J28" s="254">
        <f t="shared" si="0"/>
        <v>11040715884.0079</v>
      </c>
      <c r="K28" s="254"/>
      <c r="L28" s="254"/>
      <c r="M28" s="254"/>
      <c r="N28" s="254"/>
      <c r="O28" s="255">
        <f t="shared" si="0"/>
        <v>100488436185.9774</v>
      </c>
      <c r="P28" s="256">
        <f t="shared" si="0"/>
        <v>146954537.88506064</v>
      </c>
    </row>
    <row r="29" spans="1:18" s="6" customFormat="1" ht="12" customHeight="1">
      <c r="B29" s="237"/>
      <c r="C29" s="238"/>
      <c r="D29" s="238"/>
      <c r="E29" s="238"/>
      <c r="F29" s="238"/>
      <c r="G29" s="238"/>
      <c r="H29" s="238"/>
      <c r="I29" s="238"/>
      <c r="J29" s="238"/>
      <c r="K29" s="238"/>
      <c r="L29" s="238"/>
      <c r="M29" s="238"/>
      <c r="N29" s="238"/>
      <c r="O29" s="238"/>
      <c r="P29" s="238"/>
    </row>
    <row r="30" spans="1:18" s="6" customFormat="1" ht="22.5" customHeight="1">
      <c r="B30" s="1"/>
      <c r="C30" s="1"/>
      <c r="D30" s="1"/>
      <c r="E30" s="1"/>
      <c r="F30" s="1"/>
      <c r="G30" s="1"/>
      <c r="H30" s="1"/>
      <c r="I30" s="1"/>
      <c r="J30" s="1"/>
      <c r="K30" s="1"/>
      <c r="L30" s="1"/>
      <c r="M30" s="1"/>
      <c r="N30" s="270"/>
      <c r="O30" s="1"/>
      <c r="P30" s="1"/>
    </row>
    <row r="31" spans="1:18" s="6" customFormat="1" ht="22.5" customHeight="1">
      <c r="B31" s="307" t="s">
        <v>49</v>
      </c>
      <c r="C31" s="308"/>
      <c r="D31" s="308"/>
      <c r="E31" s="308"/>
      <c r="F31" s="308"/>
      <c r="G31" s="308"/>
      <c r="H31" s="308"/>
      <c r="I31" s="308"/>
      <c r="J31" s="308"/>
      <c r="K31" s="308"/>
      <c r="L31" s="308"/>
      <c r="M31" s="308"/>
      <c r="N31" s="308"/>
      <c r="O31" s="322"/>
      <c r="P31" s="1"/>
    </row>
    <row r="32" spans="1:18" s="6" customFormat="1" ht="11.25">
      <c r="B32" s="82" t="s">
        <v>43</v>
      </c>
      <c r="C32" s="25" t="s">
        <v>19</v>
      </c>
      <c r="D32" s="25" t="s">
        <v>20</v>
      </c>
      <c r="E32" s="25" t="s">
        <v>21</v>
      </c>
      <c r="F32" s="25" t="s">
        <v>22</v>
      </c>
      <c r="G32" s="25" t="s">
        <v>23</v>
      </c>
      <c r="H32" s="25" t="s">
        <v>24</v>
      </c>
      <c r="I32" s="25" t="s">
        <v>25</v>
      </c>
      <c r="J32" s="25" t="s">
        <v>26</v>
      </c>
      <c r="K32" s="25" t="s">
        <v>27</v>
      </c>
      <c r="L32" s="25" t="s">
        <v>39</v>
      </c>
      <c r="M32" s="25" t="s">
        <v>40</v>
      </c>
      <c r="N32" s="269" t="s">
        <v>41</v>
      </c>
      <c r="O32" s="83" t="s">
        <v>0</v>
      </c>
      <c r="P32" s="1"/>
    </row>
    <row r="33" spans="2:17" s="6" customFormat="1" ht="12" customHeight="1">
      <c r="B33" s="303" t="s">
        <v>156</v>
      </c>
      <c r="C33" s="304"/>
      <c r="D33" s="304"/>
      <c r="E33" s="304"/>
      <c r="F33" s="304"/>
      <c r="G33" s="304"/>
      <c r="H33" s="304"/>
      <c r="I33" s="304"/>
      <c r="J33" s="304"/>
      <c r="K33" s="304"/>
      <c r="L33" s="304"/>
      <c r="M33" s="304"/>
      <c r="N33" s="304"/>
      <c r="O33" s="305"/>
      <c r="P33" s="1"/>
      <c r="Q33" s="134"/>
    </row>
    <row r="34" spans="2:17" s="6" customFormat="1" ht="12" customHeight="1">
      <c r="B34" s="119" t="s">
        <v>44</v>
      </c>
      <c r="C34" s="272">
        <v>6.6364484221526479E-2</v>
      </c>
      <c r="D34" s="272">
        <v>6.2341700432326799E-2</v>
      </c>
      <c r="E34" s="272">
        <v>5.7368099333578747E-2</v>
      </c>
      <c r="F34" s="272">
        <v>6.2474232405003917E-2</v>
      </c>
      <c r="G34" s="272">
        <v>6.5113630239431383E-2</v>
      </c>
      <c r="H34" s="272">
        <v>6.8866931779460086E-2</v>
      </c>
      <c r="I34" s="272">
        <v>6.4905931378809414E-2</v>
      </c>
      <c r="J34" s="272">
        <v>6.9243515653235679E-2</v>
      </c>
      <c r="K34" s="272" t="s">
        <v>118</v>
      </c>
      <c r="L34" s="272" t="s">
        <v>118</v>
      </c>
      <c r="M34" s="272" t="s">
        <v>118</v>
      </c>
      <c r="N34" s="272" t="s">
        <v>118</v>
      </c>
      <c r="O34" s="273">
        <v>6.4629545209535719E-2</v>
      </c>
      <c r="P34" s="1"/>
      <c r="Q34" s="134"/>
    </row>
    <row r="35" spans="2:17" s="6" customFormat="1" ht="12" customHeight="1">
      <c r="B35" s="179" t="s">
        <v>45</v>
      </c>
      <c r="C35" s="274">
        <v>0.1063374227230995</v>
      </c>
      <c r="D35" s="274">
        <v>0.10928052668588457</v>
      </c>
      <c r="E35" s="274">
        <v>0.12167885092021782</v>
      </c>
      <c r="F35" s="274">
        <v>0.10524975299983105</v>
      </c>
      <c r="G35" s="274">
        <v>0.11448018229063876</v>
      </c>
      <c r="H35" s="274">
        <v>0.11258883117780846</v>
      </c>
      <c r="I35" s="274">
        <v>0.12465406207606274</v>
      </c>
      <c r="J35" s="274">
        <v>0.13084743373636745</v>
      </c>
      <c r="K35" s="274" t="s">
        <v>118</v>
      </c>
      <c r="L35" s="274" t="s">
        <v>118</v>
      </c>
      <c r="M35" s="274" t="s">
        <v>118</v>
      </c>
      <c r="N35" s="274" t="s">
        <v>118</v>
      </c>
      <c r="O35" s="275">
        <v>0.11586345728467679</v>
      </c>
      <c r="P35" s="1"/>
    </row>
    <row r="36" spans="2:17" s="6" customFormat="1" ht="12" customHeight="1">
      <c r="B36" s="119" t="s">
        <v>46</v>
      </c>
      <c r="C36" s="272">
        <v>4.6034791289489146E-3</v>
      </c>
      <c r="D36" s="272">
        <v>3.8515422036717222E-3</v>
      </c>
      <c r="E36" s="272">
        <v>2.9478281625653822E-3</v>
      </c>
      <c r="F36" s="272">
        <v>2.9564256926118792E-3</v>
      </c>
      <c r="G36" s="272">
        <v>3.2156189200867472E-3</v>
      </c>
      <c r="H36" s="272">
        <v>3.2930700205407036E-3</v>
      </c>
      <c r="I36" s="272">
        <v>3.6137118491439092E-3</v>
      </c>
      <c r="J36" s="272">
        <v>3.0485862880283467E-3</v>
      </c>
      <c r="K36" s="272" t="s">
        <v>118</v>
      </c>
      <c r="L36" s="272" t="s">
        <v>118</v>
      </c>
      <c r="M36" s="272" t="s">
        <v>118</v>
      </c>
      <c r="N36" s="272" t="s">
        <v>118</v>
      </c>
      <c r="O36" s="273">
        <v>3.4381308765624153E-3</v>
      </c>
      <c r="P36" s="1"/>
    </row>
    <row r="37" spans="2:17" s="6" customFormat="1" ht="9">
      <c r="B37" s="181" t="s">
        <v>47</v>
      </c>
      <c r="C37" s="274">
        <v>0.82169254450573115</v>
      </c>
      <c r="D37" s="274">
        <v>0.82374903818233314</v>
      </c>
      <c r="E37" s="274">
        <v>0.81724486277997044</v>
      </c>
      <c r="F37" s="274">
        <v>0.8283540838001846</v>
      </c>
      <c r="G37" s="274">
        <v>0.81635546994772268</v>
      </c>
      <c r="H37" s="274">
        <v>0.81452956439567537</v>
      </c>
      <c r="I37" s="274">
        <v>0.80582012246983337</v>
      </c>
      <c r="J37" s="274">
        <v>0.79609226634098595</v>
      </c>
      <c r="K37" s="274" t="s">
        <v>118</v>
      </c>
      <c r="L37" s="274" t="s">
        <v>118</v>
      </c>
      <c r="M37" s="274" t="s">
        <v>118</v>
      </c>
      <c r="N37" s="274" t="s">
        <v>118</v>
      </c>
      <c r="O37" s="275">
        <v>0.81521233655629732</v>
      </c>
      <c r="P37" s="1"/>
    </row>
    <row r="38" spans="2:17" s="6" customFormat="1" ht="12" customHeight="1">
      <c r="B38" s="119" t="s">
        <v>48</v>
      </c>
      <c r="C38" s="272">
        <v>1.0020694206939271E-3</v>
      </c>
      <c r="D38" s="272">
        <v>7.7719249578377776E-4</v>
      </c>
      <c r="E38" s="272">
        <v>7.6035880366765276E-4</v>
      </c>
      <c r="F38" s="272">
        <v>9.6550510236851272E-4</v>
      </c>
      <c r="G38" s="272">
        <v>8.3509860212043559E-4</v>
      </c>
      <c r="H38" s="272">
        <v>7.2160262651534265E-4</v>
      </c>
      <c r="I38" s="272">
        <v>1.006172226150625E-3</v>
      </c>
      <c r="J38" s="272">
        <v>7.6819798138250464E-4</v>
      </c>
      <c r="K38" s="272" t="s">
        <v>118</v>
      </c>
      <c r="L38" s="272" t="s">
        <v>118</v>
      </c>
      <c r="M38" s="272" t="s">
        <v>118</v>
      </c>
      <c r="N38" s="272" t="s">
        <v>118</v>
      </c>
      <c r="O38" s="273">
        <v>8.5653007292772407E-4</v>
      </c>
      <c r="P38" s="1"/>
    </row>
    <row r="39" spans="2:17" s="243" customFormat="1" ht="12" customHeight="1">
      <c r="B39" s="225" t="s">
        <v>153</v>
      </c>
      <c r="C39" s="257">
        <f t="shared" ref="C39:J39" si="1">SUM(C34:C38)</f>
        <v>0.99999999999999989</v>
      </c>
      <c r="D39" s="257">
        <f t="shared" si="1"/>
        <v>1</v>
      </c>
      <c r="E39" s="257">
        <f t="shared" si="1"/>
        <v>1.0000000000000002</v>
      </c>
      <c r="F39" s="257">
        <f t="shared" si="1"/>
        <v>0.99999999999999989</v>
      </c>
      <c r="G39" s="257">
        <f t="shared" si="1"/>
        <v>1</v>
      </c>
      <c r="H39" s="257">
        <f t="shared" si="1"/>
        <v>1</v>
      </c>
      <c r="I39" s="257">
        <f t="shared" si="1"/>
        <v>1</v>
      </c>
      <c r="J39" s="257">
        <f t="shared" si="1"/>
        <v>1</v>
      </c>
      <c r="K39" s="257"/>
      <c r="L39" s="257"/>
      <c r="M39" s="257"/>
      <c r="N39" s="257"/>
      <c r="O39" s="260">
        <f>SUM(O34:O38)</f>
        <v>1</v>
      </c>
    </row>
    <row r="40" spans="2:17" s="243" customFormat="1" ht="12" customHeight="1">
      <c r="B40" s="303" t="s">
        <v>150</v>
      </c>
      <c r="C40" s="304"/>
      <c r="D40" s="304"/>
      <c r="E40" s="304"/>
      <c r="F40" s="304"/>
      <c r="G40" s="304"/>
      <c r="H40" s="304"/>
      <c r="I40" s="304"/>
      <c r="J40" s="304"/>
      <c r="K40" s="304"/>
      <c r="L40" s="304"/>
      <c r="M40" s="304"/>
      <c r="N40" s="304"/>
      <c r="O40" s="305"/>
    </row>
    <row r="41" spans="2:17" s="243" customFormat="1" ht="12" customHeight="1">
      <c r="B41" s="261" t="s">
        <v>44</v>
      </c>
      <c r="C41" s="258">
        <v>4.9148069478538843E-2</v>
      </c>
      <c r="D41" s="258">
        <v>5.1726680131756013E-2</v>
      </c>
      <c r="E41" s="258">
        <v>4.2573291473720701E-2</v>
      </c>
      <c r="F41" s="258">
        <v>2.9656343187648544E-2</v>
      </c>
      <c r="G41" s="258">
        <v>4.6395951427922404E-2</v>
      </c>
      <c r="H41" s="258">
        <v>4.1096737198670137E-2</v>
      </c>
      <c r="I41" s="258">
        <v>4.3404367995956546E-2</v>
      </c>
      <c r="J41" s="258">
        <v>4.880723547831986E-2</v>
      </c>
      <c r="K41" s="258"/>
      <c r="L41" s="258"/>
      <c r="M41" s="258"/>
      <c r="N41" s="258"/>
      <c r="O41" s="262">
        <v>4.4686604155022389E-2</v>
      </c>
    </row>
    <row r="42" spans="2:17" s="243" customFormat="1" ht="12" customHeight="1">
      <c r="B42" s="263" t="s">
        <v>45</v>
      </c>
      <c r="C42" s="259">
        <v>0.13071079394234478</v>
      </c>
      <c r="D42" s="259">
        <v>0.14592523251486883</v>
      </c>
      <c r="E42" s="259">
        <v>0.12821496359059317</v>
      </c>
      <c r="F42" s="259">
        <v>0.1149495580576229</v>
      </c>
      <c r="G42" s="259">
        <v>0.10194994671289397</v>
      </c>
      <c r="H42" s="259">
        <v>0.1191006718335791</v>
      </c>
      <c r="I42" s="259">
        <v>0.11848602614994552</v>
      </c>
      <c r="J42" s="259">
        <v>0.10892622146448483</v>
      </c>
      <c r="K42" s="259"/>
      <c r="L42" s="259"/>
      <c r="M42" s="259"/>
      <c r="N42" s="259"/>
      <c r="O42" s="264">
        <v>0.1228489547243055</v>
      </c>
    </row>
    <row r="43" spans="2:17" s="243" customFormat="1" ht="12" customHeight="1">
      <c r="B43" s="261" t="s">
        <v>46</v>
      </c>
      <c r="C43" s="258">
        <v>2.578023237133575E-3</v>
      </c>
      <c r="D43" s="258">
        <v>4.2487784798490693E-3</v>
      </c>
      <c r="E43" s="258">
        <v>2.1502879835417718E-3</v>
      </c>
      <c r="F43" s="258">
        <v>2.4870291839783347E-3</v>
      </c>
      <c r="G43" s="258">
        <v>3.0294138284530851E-3</v>
      </c>
      <c r="H43" s="258">
        <v>4.8081545171110105E-3</v>
      </c>
      <c r="I43" s="258">
        <v>5.018632700687445E-3</v>
      </c>
      <c r="J43" s="258">
        <v>2.9668637744266549E-3</v>
      </c>
      <c r="K43" s="258"/>
      <c r="L43" s="258"/>
      <c r="M43" s="258"/>
      <c r="N43" s="258"/>
      <c r="O43" s="262">
        <v>3.4281947562845266E-3</v>
      </c>
    </row>
    <row r="44" spans="2:17" s="243" customFormat="1" ht="12" customHeight="1">
      <c r="B44" s="265" t="s">
        <v>47</v>
      </c>
      <c r="C44" s="259">
        <v>0.8143773965652934</v>
      </c>
      <c r="D44" s="259">
        <v>0.79495891956828801</v>
      </c>
      <c r="E44" s="259">
        <v>0.82471697005901834</v>
      </c>
      <c r="F44" s="259">
        <v>0.85099918730621071</v>
      </c>
      <c r="G44" s="259">
        <v>0.84664468972591556</v>
      </c>
      <c r="H44" s="259">
        <v>0.83339677704310267</v>
      </c>
      <c r="I44" s="259">
        <v>0.83118826143758506</v>
      </c>
      <c r="J44" s="259">
        <v>0.83747439891039799</v>
      </c>
      <c r="K44" s="259"/>
      <c r="L44" s="259"/>
      <c r="M44" s="259"/>
      <c r="N44" s="259"/>
      <c r="O44" s="264">
        <v>0.826716758579359</v>
      </c>
    </row>
    <row r="45" spans="2:17" s="243" customFormat="1" ht="12" customHeight="1">
      <c r="B45" s="261" t="s">
        <v>48</v>
      </c>
      <c r="C45" s="258">
        <v>3.1857167766895325E-3</v>
      </c>
      <c r="D45" s="258">
        <v>3.140389305238024E-3</v>
      </c>
      <c r="E45" s="258">
        <v>2.3444868931259892E-3</v>
      </c>
      <c r="F45" s="258">
        <v>1.9078822645395429E-3</v>
      </c>
      <c r="G45" s="258">
        <v>1.9799983048149356E-3</v>
      </c>
      <c r="H45" s="258">
        <v>1.597659407537085E-3</v>
      </c>
      <c r="I45" s="258">
        <v>1.9027117158253695E-3</v>
      </c>
      <c r="J45" s="258">
        <v>1.8252803723706056E-3</v>
      </c>
      <c r="K45" s="258"/>
      <c r="L45" s="258"/>
      <c r="M45" s="258"/>
      <c r="N45" s="258"/>
      <c r="O45" s="262">
        <v>2.3194877850285949E-3</v>
      </c>
    </row>
    <row r="46" spans="2:17" s="243" customFormat="1" ht="12" customHeight="1">
      <c r="B46" s="253" t="s">
        <v>153</v>
      </c>
      <c r="C46" s="257">
        <f>SUM(C41:C45)</f>
        <v>1</v>
      </c>
      <c r="D46" s="257">
        <f t="shared" ref="D46:O46" si="2">SUM(D41:D45)</f>
        <v>1</v>
      </c>
      <c r="E46" s="257">
        <f t="shared" si="2"/>
        <v>1</v>
      </c>
      <c r="F46" s="257">
        <f t="shared" si="2"/>
        <v>1</v>
      </c>
      <c r="G46" s="257">
        <f t="shared" si="2"/>
        <v>1</v>
      </c>
      <c r="H46" s="257">
        <f t="shared" si="2"/>
        <v>1</v>
      </c>
      <c r="I46" s="257">
        <f t="shared" si="2"/>
        <v>0.99999999999999989</v>
      </c>
      <c r="J46" s="257">
        <f t="shared" si="2"/>
        <v>1</v>
      </c>
      <c r="K46" s="257"/>
      <c r="L46" s="257"/>
      <c r="M46" s="257"/>
      <c r="N46" s="257"/>
      <c r="O46" s="260">
        <f t="shared" si="2"/>
        <v>1</v>
      </c>
    </row>
    <row r="48" spans="2:17">
      <c r="C48" s="81"/>
      <c r="D48" s="81"/>
      <c r="J48" s="81"/>
      <c r="K48" s="81"/>
      <c r="L48" s="81"/>
      <c r="M48" s="81"/>
      <c r="N48" s="271"/>
      <c r="O48" s="111"/>
      <c r="P48" s="111"/>
    </row>
    <row r="49" spans="15:16">
      <c r="O49" s="111"/>
      <c r="P49" s="111"/>
    </row>
    <row r="50" spans="15:16">
      <c r="P50" s="17"/>
    </row>
    <row r="54" spans="15:16" hidden="1"/>
    <row r="55" spans="15:16" hidden="1"/>
    <row r="56" spans="15:16" hidden="1"/>
    <row r="57" spans="15:16" hidden="1"/>
  </sheetData>
  <mergeCells count="7">
    <mergeCell ref="B33:O33"/>
    <mergeCell ref="B40:O40"/>
    <mergeCell ref="B8:O8"/>
    <mergeCell ref="B13:P13"/>
    <mergeCell ref="B31:O31"/>
    <mergeCell ref="B15:P15"/>
    <mergeCell ref="B22:P22"/>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 </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 '!Área_de_impresión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2016-10-18T13:36:38Z</dcterms:modified>
</cp:coreProperties>
</file>