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9260" windowHeight="5955" tabRatio="931"/>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Impuestos!$A$1:$Q$48</definedName>
    <definedName name="_xlnm.Print_Area" localSheetId="0">Indice!$A$1:$E$28</definedName>
    <definedName name="_xlnm.Print_Area" localSheetId="4">'Ingresos Brutos del Juego'!$A$1:$R$27</definedName>
    <definedName name="_xlnm.Print_Area" localSheetId="1">'Oferta de Juegos'!$A$1:$I$28</definedName>
    <definedName name="_xlnm.Print_Area" localSheetId="2">'Parque de Máquinas'!$A$1:$O$28</definedName>
    <definedName name="_xlnm.Print_Area" localSheetId="3">'Posiciones de Juego'!$A$1:$J$67</definedName>
    <definedName name="_xlnm.Print_Area" localSheetId="8">'Resumen Industria'!$A$1:$Q$48</definedName>
    <definedName name="_xlnm.Print_Area" localSheetId="7">'Retorno Máquinas'!$A$1:$Q$47</definedName>
    <definedName name="_xlnm.Print_Area" localSheetId="6">Visitas!$A$1:$Q$68</definedName>
  </definedNames>
  <calcPr calcId="125725"/>
</workbook>
</file>

<file path=xl/calcChain.xml><?xml version="1.0" encoding="utf-8"?>
<calcChain xmlns="http://schemas.openxmlformats.org/spreadsheetml/2006/main">
  <c r="D37" i="4"/>
  <c r="D36"/>
  <c r="D26" i="7" l="1"/>
  <c r="D45" i="3"/>
  <c r="D47" i="2"/>
  <c r="D26"/>
  <c r="D26" i="1"/>
  <c r="O37" i="4" l="1"/>
  <c r="O26" i="7"/>
  <c r="O47" i="2"/>
  <c r="O26"/>
  <c r="O26" i="1"/>
  <c r="B67" i="12" l="1"/>
  <c r="O47" i="4" l="1"/>
  <c r="N47"/>
  <c r="M47"/>
  <c r="L47"/>
  <c r="K47"/>
  <c r="J47"/>
  <c r="I47"/>
  <c r="H47"/>
  <c r="G47"/>
  <c r="F47"/>
  <c r="E47"/>
  <c r="D47"/>
  <c r="C47"/>
  <c r="N36"/>
  <c r="M36"/>
  <c r="L36"/>
  <c r="K36"/>
  <c r="J36"/>
  <c r="I36"/>
  <c r="C36"/>
  <c r="C37" s="1"/>
  <c r="O35"/>
  <c r="O34"/>
  <c r="O33"/>
  <c r="O32"/>
  <c r="O31"/>
  <c r="P36" l="1"/>
  <c r="O36"/>
  <c r="B28" i="8" l="1"/>
  <c r="B27" i="12"/>
  <c r="O24" i="7"/>
  <c r="O23"/>
  <c r="O22"/>
  <c r="O21"/>
  <c r="O20"/>
  <c r="O19"/>
  <c r="O18"/>
  <c r="O17"/>
  <c r="O16"/>
  <c r="O15"/>
  <c r="O14"/>
  <c r="O13"/>
  <c r="O12"/>
  <c r="O11"/>
  <c r="O10"/>
  <c r="O43" i="3"/>
  <c r="O42"/>
  <c r="O41"/>
  <c r="O40"/>
  <c r="O39"/>
  <c r="O38"/>
  <c r="O37"/>
  <c r="O36"/>
  <c r="O35"/>
  <c r="O34"/>
  <c r="O33"/>
  <c r="O32"/>
  <c r="O31"/>
  <c r="O30"/>
  <c r="O29"/>
  <c r="O45" i="2"/>
  <c r="O44"/>
  <c r="O43"/>
  <c r="O42"/>
  <c r="O41"/>
  <c r="O40"/>
  <c r="O39"/>
  <c r="O38"/>
  <c r="O37"/>
  <c r="O36"/>
  <c r="O35"/>
  <c r="O34"/>
  <c r="O33"/>
  <c r="O32"/>
  <c r="O31"/>
  <c r="O24"/>
  <c r="O23"/>
  <c r="O22"/>
  <c r="O21"/>
  <c r="O20"/>
  <c r="O19"/>
  <c r="O18"/>
  <c r="O17"/>
  <c r="O16"/>
  <c r="O15"/>
  <c r="O14"/>
  <c r="O13"/>
  <c r="O12"/>
  <c r="O11"/>
  <c r="O10"/>
  <c r="I13" i="12"/>
  <c r="I14"/>
  <c r="I15"/>
  <c r="I16"/>
  <c r="I17"/>
  <c r="I18"/>
  <c r="I19"/>
  <c r="I20"/>
  <c r="I21"/>
  <c r="I22"/>
  <c r="I23"/>
  <c r="I24"/>
  <c r="I25"/>
  <c r="I12"/>
  <c r="I11"/>
  <c r="H26"/>
  <c r="G26"/>
  <c r="F26"/>
  <c r="E26"/>
  <c r="D26"/>
  <c r="I26" l="1"/>
  <c r="H26" i="11" l="1"/>
  <c r="G26"/>
  <c r="F26"/>
  <c r="E26"/>
  <c r="D26"/>
  <c r="M26" i="8" l="1"/>
  <c r="L26"/>
  <c r="K26"/>
  <c r="J26"/>
  <c r="I26"/>
  <c r="H26"/>
  <c r="G26"/>
  <c r="F26"/>
  <c r="E26"/>
  <c r="D26"/>
  <c r="C26"/>
  <c r="N26" s="1"/>
  <c r="N25"/>
  <c r="N24"/>
  <c r="O24" s="1"/>
  <c r="N23"/>
  <c r="N22"/>
  <c r="O22" s="1"/>
  <c r="N21"/>
  <c r="N20"/>
  <c r="O20" s="1"/>
  <c r="N19"/>
  <c r="N18"/>
  <c r="O18" s="1"/>
  <c r="N17"/>
  <c r="O17" s="1"/>
  <c r="N16"/>
  <c r="O16" s="1"/>
  <c r="N15"/>
  <c r="O15" s="1"/>
  <c r="N14"/>
  <c r="O14" s="1"/>
  <c r="N13"/>
  <c r="O13" s="1"/>
  <c r="N12"/>
  <c r="O12" s="1"/>
  <c r="N11"/>
  <c r="O11" s="1"/>
  <c r="E27" l="1"/>
  <c r="G27"/>
  <c r="I27"/>
  <c r="K27"/>
  <c r="M27"/>
  <c r="D27"/>
  <c r="F27"/>
  <c r="H27"/>
  <c r="J27"/>
  <c r="L27"/>
  <c r="O19"/>
  <c r="O21"/>
  <c r="O23"/>
  <c r="O25"/>
  <c r="C27"/>
  <c r="N27" s="1"/>
  <c r="O26" l="1"/>
  <c r="N25" i="7"/>
  <c r="N44" i="3" l="1"/>
  <c r="N25"/>
  <c r="N46" i="2"/>
  <c r="N25"/>
  <c r="M25" i="7" l="1"/>
  <c r="M44" i="3"/>
  <c r="M25"/>
  <c r="M46" i="2"/>
  <c r="M25"/>
  <c r="L44" i="3" l="1"/>
  <c r="L25"/>
  <c r="L25" i="7" l="1"/>
  <c r="L46" i="2"/>
  <c r="P46"/>
  <c r="L25"/>
  <c r="O24" i="1"/>
  <c r="O23"/>
  <c r="O22"/>
  <c r="O21"/>
  <c r="O20"/>
  <c r="O19"/>
  <c r="O18"/>
  <c r="O17"/>
  <c r="O16"/>
  <c r="O15"/>
  <c r="O14"/>
  <c r="O13"/>
  <c r="O12"/>
  <c r="O11"/>
  <c r="O10"/>
  <c r="K25" i="7"/>
  <c r="K44" i="3"/>
  <c r="K25"/>
  <c r="P25" i="2"/>
  <c r="K46"/>
  <c r="K25"/>
  <c r="K25" i="1"/>
  <c r="J25" i="7"/>
  <c r="J44" i="3"/>
  <c r="J25"/>
  <c r="O13"/>
  <c r="O14"/>
  <c r="J46" i="2"/>
  <c r="J25"/>
  <c r="I25" i="7"/>
  <c r="I44" i="3"/>
  <c r="I25"/>
  <c r="I46" i="2"/>
  <c r="I25"/>
  <c r="I25" i="1"/>
  <c r="J25"/>
  <c r="L25"/>
  <c r="M25"/>
  <c r="N25"/>
  <c r="H25" i="7"/>
  <c r="H44" i="3"/>
  <c r="H25"/>
  <c r="H25" i="2"/>
  <c r="H46"/>
  <c r="H25" i="1"/>
  <c r="G25" i="7"/>
  <c r="F25"/>
  <c r="E25"/>
  <c r="D25"/>
  <c r="C25"/>
  <c r="C26" s="1"/>
  <c r="D44" i="3"/>
  <c r="E44"/>
  <c r="F44"/>
  <c r="G44"/>
  <c r="C44"/>
  <c r="C45" s="1"/>
  <c r="D25"/>
  <c r="E25"/>
  <c r="F25"/>
  <c r="G25"/>
  <c r="C25"/>
  <c r="D46" i="2"/>
  <c r="E46"/>
  <c r="F46"/>
  <c r="G46"/>
  <c r="C46"/>
  <c r="C47" s="1"/>
  <c r="D25"/>
  <c r="E25"/>
  <c r="F25"/>
  <c r="G25"/>
  <c r="C25"/>
  <c r="C26" s="1"/>
  <c r="D25" i="1"/>
  <c r="E25"/>
  <c r="F25"/>
  <c r="G25"/>
  <c r="C25"/>
  <c r="C26" s="1"/>
  <c r="O10" i="3"/>
  <c r="O24" i="4"/>
  <c r="O23"/>
  <c r="O22"/>
  <c r="O21"/>
  <c r="O20"/>
  <c r="O14"/>
  <c r="O13"/>
  <c r="O12"/>
  <c r="O11"/>
  <c r="O10"/>
  <c r="O24" i="3"/>
  <c r="O15"/>
  <c r="O16"/>
  <c r="O17"/>
  <c r="O18"/>
  <c r="O19"/>
  <c r="O20"/>
  <c r="O21"/>
  <c r="O22"/>
  <c r="O23"/>
  <c r="O12"/>
  <c r="O11"/>
  <c r="P25" i="1"/>
  <c r="O25" i="7" l="1"/>
  <c r="O25" i="2"/>
  <c r="O44" i="3"/>
  <c r="O25" i="4"/>
  <c r="P25" i="7"/>
  <c r="O46" i="2"/>
  <c r="O25" i="3"/>
  <c r="O15" i="4"/>
  <c r="O25" i="1"/>
  <c r="O45" i="3"/>
  <c r="P44"/>
</calcChain>
</file>

<file path=xl/sharedStrings.xml><?xml version="1.0" encoding="utf-8"?>
<sst xmlns="http://schemas.openxmlformats.org/spreadsheetml/2006/main" count="591" uniqueCount="154">
  <si>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</si>
  <si>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</si>
  <si>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</si>
  <si>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</si>
  <si>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</si>
  <si>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</si>
  <si>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</si>
  <si>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</si>
  <si>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</si>
  <si>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</si>
  <si>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</si>
  <si>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</si>
  <si>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</si>
  <si>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</si>
  <si>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</si>
  <si>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</si>
  <si>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</si>
  <si>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</si>
  <si>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</si>
  <si>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</si>
  <si>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</si>
  <si>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</si>
  <si>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</si>
  <si>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</si>
  <si>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</si>
  <si>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</si>
  <si>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</si>
  <si>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</si>
  <si>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</si>
  <si>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</si>
  <si>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</si>
  <si>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</si>
  <si>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</si>
  <si>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</si>
  <si>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</si>
  <si>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</si>
  <si>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</si>
  <si>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</si>
  <si>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</si>
  <si>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</si>
  <si>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de Juego de Rinconada</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</si>
  <si>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</si>
  <si>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</si>
  <si>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</si>
  <si>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</si>
  <si>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</si>
  <si>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</si>
  <si>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</si>
  <si>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</si>
  <si>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</si>
  <si>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</si>
  <si>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</si>
  <si>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</si>
  <si>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</si>
  <si>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</si>
  <si>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</si>
  <si>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</si>
  <si>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</si>
  <si>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</si>
  <si>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</si>
  <si>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</si>
  <si>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</si>
  <si>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</si>
  <si>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</si>
  <si>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</si>
  <si>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</si>
  <si>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</si>
  <si>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</si>
  <si>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</si>
  <si>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</si>
  <si>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</si>
  <si>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</si>
  <si>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</si>
  <si>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</si>
  <si>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</si>
  <si>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</si>
  <si>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</si>
  <si>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</si>
  <si>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</si>
  <si>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</si>
  <si>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</si>
  <si>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</si>
  <si>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</si>
  <si>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</si>
  <si>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</si>
  <si>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ATRONIC</t>
  </si>
  <si>
    <t>BALLY</t>
  </si>
  <si>
    <t>ID Interactive</t>
  </si>
  <si>
    <t>IGT</t>
  </si>
  <si>
    <t>KONAMI</t>
  </si>
  <si>
    <t>MERKUR</t>
  </si>
  <si>
    <t>NOVOMATIC</t>
  </si>
  <si>
    <t>UNDESA</t>
  </si>
  <si>
    <t>WILLIAMS</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</si>
  <si>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</si>
  <si>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</si>
  <si>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</si>
  <si>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</si>
  <si>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</si>
  <si>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</si>
  <si>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</si>
  <si>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</si>
  <si>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</si>
  <si>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</si>
  <si>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</si>
  <si>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</si>
  <si>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</si>
  <si>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</si>
  <si>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</si>
  <si>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</si>
  <si>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</si>
  <si>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</si>
  <si>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</si>
  <si>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</si>
  <si>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</si>
  <si>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</si>
  <si>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</si>
  <si>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</si>
  <si>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</si>
  <si>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</si>
  <si>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</si>
  <si>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</si>
  <si>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</si>
  <si>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</si>
  <si>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</si>
  <si>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</si>
  <si>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</si>
  <si>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</si>
  <si>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</si>
  <si>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</si>
  <si>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</si>
  <si>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</si>
  <si>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</si>
  <si>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</si>
  <si>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</si>
  <si>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</si>
  <si>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</si>
  <si>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</si>
  <si>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</si>
  <si>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</si>
  <si>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 xml:space="preserve">   Win y participación por Categoría de Juego</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</si>
  <si>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</si>
  <si>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</si>
  <si>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</si>
  <si>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</si>
  <si>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NUMERO DE MAQUINAS DE AZAR POR FABRICANTE Y PROCEDENCIA - Enero 2011</t>
  </si>
  <si>
    <t>Gasto Promedio Año 2011</t>
  </si>
  <si>
    <t>WIN DIARIO POR POSICION DE JUEGO ($), SEGUN CATEGORIA - Febrero 2011</t>
  </si>
  <si>
    <t>Al 28-02-2011</t>
  </si>
  <si>
    <t>OFERTA DE JUEGOS POR CATEGORIA,  EN LOS CASINOS EN OPERACIÓN - Febrero 2011</t>
  </si>
  <si>
    <t>POSICIONES DE JUEGO, POR CATEGORIA DE JUEGO - Febrero 2011</t>
  </si>
  <si>
    <t>Win Febrero 2011 y posiciones de juego al 28-02-2011</t>
  </si>
  <si>
    <t>WIN DIARIO POR POSICION DE JUEGO (US$), SEGUN CATEGORIA - Febrero 2011</t>
  </si>
  <si>
    <t>INGRESOS BRUTOS O WIN POR CATEGORÍA DE JUEGO ($)</t>
  </si>
</sst>
</file>

<file path=xl/styles.xml><?xml version="1.0" encoding="utf-8"?>
<styleSheet xmlns="http://schemas.openxmlformats.org/spreadsheetml/2006/main">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8">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6">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6" fontId="23" fillId="2" borderId="2" xfId="6" applyNumberFormat="1" applyFont="1" applyFill="1" applyBorder="1" applyAlignment="1">
      <alignment horizontal="center"/>
    </xf>
    <xf numFmtId="166" fontId="23" fillId="3" borderId="2" xfId="6" applyNumberFormat="1" applyFont="1" applyFill="1" applyBorder="1" applyAlignment="1">
      <alignment horizontal="center"/>
    </xf>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166" fontId="33" fillId="4" borderId="17"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168" fontId="33" fillId="4" borderId="0" xfId="3" applyNumberFormat="1" applyFont="1" applyAlignment="1">
      <alignment vertical="center"/>
    </xf>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69" fontId="24" fillId="0" borderId="0" xfId="5"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43" fontId="23" fillId="2" borderId="34" xfId="0" applyNumberFormat="1" applyFont="1" applyFill="1" applyBorder="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9">
    <cellStyle name="destacado interior" xfId="1"/>
    <cellStyle name="Estilo 1" xfId="2"/>
    <cellStyle name="Estilo 2" xfId="3"/>
    <cellStyle name="Hipervínculo" xfId="4" builtinId="8"/>
    <cellStyle name="Millares" xfId="5" builtinId="3"/>
    <cellStyle name="Normal" xfId="0" builtinId="0"/>
    <cellStyle name="Porcentual" xfId="6" builtinId="5"/>
    <cellStyle name="subtitulos tabla SCJ" xfId="7"/>
    <cellStyle name="titulo tabla SCJ"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hyperlink" Target="#Indice!A1"/><Relationship Id="rId1" Type="http://schemas.openxmlformats.org/officeDocument/2006/relationships/image" Target="../media/image2.jpe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2011</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28</xdr:row>
      <xdr:rowOff>152400</xdr:rowOff>
    </xdr:from>
    <xdr:to>
      <xdr:col>5</xdr:col>
      <xdr:colOff>93661</xdr:colOff>
      <xdr:row>30</xdr:row>
      <xdr:rowOff>28576</xdr:rowOff>
    </xdr:to>
    <xdr:sp macro="" textlink="">
      <xdr:nvSpPr>
        <xdr:cNvPr id="12" name="11 Rectángulo redondeado">
          <a:hlinkClick xmlns:r="http://schemas.openxmlformats.org/officeDocument/2006/relationships" r:id="rId2"/>
        </xdr:cNvPr>
        <xdr:cNvSpPr/>
      </xdr:nvSpPr>
      <xdr:spPr>
        <a:xfrm>
          <a:off x="3552825" y="47720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30</xdr:row>
      <xdr:rowOff>123825</xdr:rowOff>
    </xdr:from>
    <xdr:to>
      <xdr:col>9</xdr:col>
      <xdr:colOff>266700</xdr:colOff>
      <xdr:row>37</xdr:row>
      <xdr:rowOff>43890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366713</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319088</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76200</xdr:rowOff>
    </xdr:from>
    <xdr:to>
      <xdr:col>10</xdr:col>
      <xdr:colOff>276225</xdr:colOff>
      <xdr:row>38</xdr:row>
      <xdr:rowOff>123825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5</xdr:col>
      <xdr:colOff>666750</xdr:colOff>
      <xdr:row>30</xdr:row>
      <xdr:rowOff>104775</xdr:rowOff>
    </xdr:from>
    <xdr:to>
      <xdr:col>7</xdr:col>
      <xdr:colOff>66367</xdr:colOff>
      <xdr:row>32</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194</xdr:row>
      <xdr:rowOff>152400</xdr:rowOff>
    </xdr:from>
    <xdr:to>
      <xdr:col>5</xdr:col>
      <xdr:colOff>255586</xdr:colOff>
      <xdr:row>196</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38100</xdr:colOff>
      <xdr:row>67</xdr:row>
      <xdr:rowOff>19050</xdr:rowOff>
    </xdr:from>
    <xdr:to>
      <xdr:col>4</xdr:col>
      <xdr:colOff>885517</xdr:colOff>
      <xdr:row>68</xdr:row>
      <xdr:rowOff>118515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3590925" y="10477500"/>
          <a:ext cx="847417" cy="280440"/>
        </a:xfrm>
        <a:prstGeom prst="rect">
          <a:avLst/>
        </a:prstGeom>
      </xdr:spPr>
    </xdr:pic>
    <xdr:clientData/>
  </xdr:twoCellAnchor>
  <xdr:twoCellAnchor editAs="absolute">
    <xdr:from>
      <xdr:col>0</xdr:col>
      <xdr:colOff>19050</xdr:colOff>
      <xdr:row>69</xdr:row>
      <xdr:rowOff>28575</xdr:rowOff>
    </xdr:from>
    <xdr:to>
      <xdr:col>8</xdr:col>
      <xdr:colOff>542925</xdr:colOff>
      <xdr:row>75</xdr:row>
      <xdr:rowOff>76200</xdr:rowOff>
    </xdr:to>
    <xdr:pic>
      <xdr:nvPicPr>
        <xdr:cNvPr id="5" name="4 Imagen" descr="onda.jpg"/>
        <xdr:cNvPicPr>
          <a:picLocks noChangeAspect="1"/>
        </xdr:cNvPicPr>
      </xdr:nvPicPr>
      <xdr:blipFill>
        <a:blip xmlns:r="http://schemas.openxmlformats.org/officeDocument/2006/relationships" r:embed="rId5" cstate="print"/>
        <a:srcRect/>
        <a:stretch>
          <a:fillRect/>
        </a:stretch>
      </xdr:blipFill>
      <xdr:spPr bwMode="auto">
        <a:xfrm>
          <a:off x="19050" y="10848975"/>
          <a:ext cx="7772400" cy="1133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18</xdr:col>
      <xdr:colOff>200025</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18</xdr:col>
      <xdr:colOff>238125</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29</xdr:row>
      <xdr:rowOff>142875</xdr:rowOff>
    </xdr:from>
    <xdr:to>
      <xdr:col>7</xdr:col>
      <xdr:colOff>133349</xdr:colOff>
      <xdr:row>31</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53</xdr:row>
      <xdr:rowOff>59578</xdr:rowOff>
    </xdr:from>
    <xdr:to>
      <xdr:col>18</xdr:col>
      <xdr:colOff>9525</xdr:colOff>
      <xdr:row>59</xdr:row>
      <xdr:rowOff>103468</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640627</xdr:colOff>
      <xdr:row>51</xdr:row>
      <xdr:rowOff>134411</xdr:rowOff>
    </xdr:from>
    <xdr:to>
      <xdr:col>7</xdr:col>
      <xdr:colOff>112059</xdr:colOff>
      <xdr:row>52</xdr:row>
      <xdr:rowOff>178734</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18</xdr:col>
      <xdr:colOff>84418</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73</xdr:row>
      <xdr:rowOff>42863</xdr:rowOff>
    </xdr:from>
    <xdr:to>
      <xdr:col>17</xdr:col>
      <xdr:colOff>609600</xdr:colOff>
      <xdr:row>79</xdr:row>
      <xdr:rowOff>90488</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0910888"/>
          <a:ext cx="7772400" cy="1133475"/>
        </a:xfrm>
        <a:prstGeom prst="rect">
          <a:avLst/>
        </a:prstGeom>
        <a:noFill/>
        <a:ln w="9525">
          <a:noFill/>
          <a:miter lim="800000"/>
          <a:headEnd/>
          <a:tailEnd/>
        </a:ln>
      </xdr:spPr>
    </xdr:pic>
    <xdr:clientData/>
  </xdr:twoCellAnchor>
  <xdr:twoCellAnchor editAs="absolute">
    <xdr:from>
      <xdr:col>5</xdr:col>
      <xdr:colOff>549709</xdr:colOff>
      <xdr:row>71</xdr:row>
      <xdr:rowOff>103189</xdr:rowOff>
    </xdr:from>
    <xdr:to>
      <xdr:col>7</xdr:col>
      <xdr:colOff>25401</xdr:colOff>
      <xdr:row>72</xdr:row>
      <xdr:rowOff>128589</xdr:rowOff>
    </xdr:to>
    <xdr:sp macro="" textlink="">
      <xdr:nvSpPr>
        <xdr:cNvPr id="3" name="2 Rectángulo redondeado">
          <a:hlinkClick xmlns:r="http://schemas.openxmlformats.org/officeDocument/2006/relationships" r:id="rId2"/>
        </xdr:cNvPr>
        <xdr:cNvSpPr/>
      </xdr:nvSpPr>
      <xdr:spPr>
        <a:xfrm>
          <a:off x="4216834" y="10609264"/>
          <a:ext cx="809192" cy="20637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666750</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147638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28575</xdr:colOff>
      <xdr:row>51</xdr:row>
      <xdr:rowOff>28575</xdr:rowOff>
    </xdr:from>
    <xdr:to>
      <xdr:col>17</xdr:col>
      <xdr:colOff>133350</xdr:colOff>
      <xdr:row>57</xdr:row>
      <xdr:rowOff>76200</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28575" y="7886700"/>
          <a:ext cx="7772400" cy="1133475"/>
        </a:xfrm>
        <a:prstGeom prst="rect">
          <a:avLst/>
        </a:prstGeom>
        <a:noFill/>
        <a:ln w="9525">
          <a:noFill/>
          <a:miter lim="800000"/>
          <a:headEnd/>
          <a:tailEnd/>
        </a:ln>
      </xdr:spPr>
    </xdr:pic>
    <xdr:clientData/>
  </xdr:twoCellAnchor>
  <xdr:twoCellAnchor editAs="absolute">
    <xdr:from>
      <xdr:col>5</xdr:col>
      <xdr:colOff>669058</xdr:colOff>
      <xdr:row>49</xdr:row>
      <xdr:rowOff>5610</xdr:rowOff>
    </xdr:from>
    <xdr:to>
      <xdr:col>7</xdr:col>
      <xdr:colOff>57149</xdr:colOff>
      <xdr:row>50</xdr:row>
      <xdr:rowOff>66675</xdr:rowOff>
    </xdr:to>
    <xdr:sp macro="" textlink="">
      <xdr:nvSpPr>
        <xdr:cNvPr id="5" name="4 Rectángulo redondeado">
          <a:hlinkClick xmlns:r="http://schemas.openxmlformats.org/officeDocument/2006/relationships" r:id="rId3"/>
        </xdr:cNvPr>
        <xdr:cNvSpPr/>
      </xdr:nvSpPr>
      <xdr:spPr>
        <a:xfrm>
          <a:off x="4536208" y="7501785"/>
          <a:ext cx="835891" cy="24204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16</xdr:col>
      <xdr:colOff>142875</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588962</xdr:colOff>
      <xdr:row>49</xdr:row>
      <xdr:rowOff>20637</xdr:rowOff>
    </xdr:from>
    <xdr:to>
      <xdr:col>7</xdr:col>
      <xdr:colOff>20636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16</xdr:col>
      <xdr:colOff>196850</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138</v>
      </c>
      <c r="D15" s="20"/>
      <c r="E15" s="33" t="s">
        <v>69</v>
      </c>
    </row>
    <row r="16" spans="3:5" ht="26.25" customHeight="1" thickTop="1" thickBot="1">
      <c r="C16" s="33" t="s">
        <v>102</v>
      </c>
      <c r="D16" s="20"/>
      <c r="E16" s="33" t="s">
        <v>70</v>
      </c>
    </row>
    <row r="17" spans="3:5" ht="26.25" customHeight="1" thickTop="1" thickBot="1">
      <c r="C17" s="33" t="s">
        <v>132</v>
      </c>
      <c r="D17" s="20"/>
      <c r="E17" s="33" t="s">
        <v>71</v>
      </c>
    </row>
    <row r="18" spans="3:5" ht="26.25" customHeight="1" thickTop="1" thickBot="1">
      <c r="C18" s="33" t="s">
        <v>139</v>
      </c>
      <c r="D18" s="20"/>
      <c r="E18" s="33" t="s">
        <v>72</v>
      </c>
    </row>
    <row r="19" spans="3:5" ht="26.25" customHeight="1" thickTop="1" thickBot="1">
      <c r="C19" s="33" t="s">
        <v>66</v>
      </c>
      <c r="D19" s="20"/>
      <c r="E19" s="33" t="s">
        <v>73</v>
      </c>
    </row>
    <row r="20" spans="3:5" ht="26.25" customHeight="1" thickTop="1" thickBot="1">
      <c r="C20" s="33" t="s">
        <v>75</v>
      </c>
      <c r="D20" s="20"/>
      <c r="E20" s="33" t="s">
        <v>140</v>
      </c>
    </row>
    <row r="21" spans="3:5" ht="26.25" customHeight="1" thickTop="1" thickBot="1">
      <c r="C21" s="33" t="s">
        <v>67</v>
      </c>
      <c r="D21" s="20"/>
      <c r="E21" s="34" t="s">
        <v>74</v>
      </c>
    </row>
    <row r="22" spans="3:5" ht="26.25" customHeight="1" thickTop="1" thickBot="1">
      <c r="C22" s="33" t="s">
        <v>68</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4" t="s">
        <v>59</v>
      </c>
      <c r="C8" s="264"/>
      <c r="D8" s="265"/>
    </row>
    <row r="9" spans="1:5" ht="42" customHeight="1">
      <c r="A9" s="67"/>
      <c r="B9" s="87" t="s">
        <v>76</v>
      </c>
      <c r="C9" s="88"/>
      <c r="D9" s="89" t="s">
        <v>21</v>
      </c>
    </row>
    <row r="10" spans="1:5" ht="48" customHeight="1">
      <c r="A10" s="67"/>
      <c r="B10" s="87" t="s">
        <v>64</v>
      </c>
      <c r="C10" s="88"/>
      <c r="D10" s="89" t="s">
        <v>22</v>
      </c>
    </row>
    <row r="11" spans="1:5" ht="39.75" customHeight="1">
      <c r="A11" s="67"/>
      <c r="B11" s="87" t="s">
        <v>23</v>
      </c>
      <c r="C11" s="88"/>
      <c r="D11" s="89" t="s">
        <v>24</v>
      </c>
    </row>
    <row r="12" spans="1:5" ht="37.5" customHeight="1">
      <c r="A12" s="67"/>
      <c r="B12" s="87" t="s">
        <v>65</v>
      </c>
      <c r="C12" s="90"/>
      <c r="D12" s="89" t="s">
        <v>25</v>
      </c>
    </row>
    <row r="13" spans="1:5" ht="56.25" customHeight="1">
      <c r="A13" s="67"/>
      <c r="B13" s="87" t="s">
        <v>136</v>
      </c>
      <c r="C13" s="90"/>
      <c r="D13" s="212" t="s">
        <v>137</v>
      </c>
    </row>
    <row r="14" spans="1:5" ht="39.75" customHeight="1">
      <c r="A14" s="67"/>
      <c r="B14" s="87" t="s">
        <v>141</v>
      </c>
      <c r="C14" s="88"/>
      <c r="D14" s="89" t="s">
        <v>143</v>
      </c>
    </row>
    <row r="15" spans="1:5" ht="39.75" customHeight="1">
      <c r="A15" s="67"/>
      <c r="B15" s="87" t="s">
        <v>142</v>
      </c>
      <c r="C15" s="88"/>
      <c r="D15" s="89" t="s">
        <v>144</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dimension ref="A1:IN27"/>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6" t="s">
        <v>149</v>
      </c>
      <c r="C8" s="226"/>
      <c r="D8" s="226"/>
      <c r="E8" s="226"/>
      <c r="F8" s="226"/>
      <c r="G8" s="226"/>
      <c r="H8" s="227"/>
      <c r="I8" s="175"/>
      <c r="J8" s="60"/>
    </row>
    <row r="9" spans="2:10" s="54" customFormat="1" ht="15" customHeight="1">
      <c r="B9" s="228" t="s">
        <v>13</v>
      </c>
      <c r="C9" s="229" t="s">
        <v>112</v>
      </c>
      <c r="D9" s="230" t="s">
        <v>113</v>
      </c>
      <c r="E9" s="231"/>
      <c r="F9" s="232"/>
      <c r="G9" s="233" t="s">
        <v>114</v>
      </c>
      <c r="H9" s="234" t="s">
        <v>115</v>
      </c>
      <c r="I9" s="175"/>
      <c r="J9" s="60"/>
    </row>
    <row r="10" spans="2:10" s="54" customFormat="1" ht="24" customHeight="1">
      <c r="B10" s="228"/>
      <c r="C10" s="229"/>
      <c r="D10" s="177" t="s">
        <v>105</v>
      </c>
      <c r="E10" s="179" t="s">
        <v>106</v>
      </c>
      <c r="F10" s="178" t="s">
        <v>107</v>
      </c>
      <c r="G10" s="233"/>
      <c r="H10" s="234"/>
      <c r="I10" s="175"/>
    </row>
    <row r="11" spans="2:10" s="54" customFormat="1" ht="9" customHeight="1">
      <c r="B11" s="105" t="s">
        <v>36</v>
      </c>
      <c r="C11" s="39" t="s">
        <v>116</v>
      </c>
      <c r="D11" s="180">
        <v>6</v>
      </c>
      <c r="E11" s="180">
        <v>14</v>
      </c>
      <c r="F11" s="180">
        <v>1</v>
      </c>
      <c r="G11" s="180">
        <v>404</v>
      </c>
      <c r="H11" s="180">
        <v>136</v>
      </c>
      <c r="I11" s="175"/>
    </row>
    <row r="12" spans="2:10" s="54" customFormat="1" ht="9" customHeight="1">
      <c r="B12" s="104" t="s">
        <v>4</v>
      </c>
      <c r="C12" s="123" t="s">
        <v>117</v>
      </c>
      <c r="D12" s="182">
        <v>10</v>
      </c>
      <c r="E12" s="182">
        <v>32</v>
      </c>
      <c r="F12" s="182">
        <v>3</v>
      </c>
      <c r="G12" s="182">
        <v>736</v>
      </c>
      <c r="H12" s="182">
        <v>248</v>
      </c>
      <c r="I12" s="175"/>
    </row>
    <row r="13" spans="2:10" s="54" customFormat="1" ht="9" customHeight="1">
      <c r="B13" s="183" t="s">
        <v>80</v>
      </c>
      <c r="C13" s="39" t="s">
        <v>118</v>
      </c>
      <c r="D13" s="180">
        <v>4</v>
      </c>
      <c r="E13" s="180">
        <v>9</v>
      </c>
      <c r="F13" s="180">
        <v>1</v>
      </c>
      <c r="G13" s="180">
        <v>266</v>
      </c>
      <c r="H13" s="180">
        <v>357</v>
      </c>
      <c r="I13" s="175"/>
    </row>
    <row r="14" spans="2:10" s="54" customFormat="1" ht="9" customHeight="1">
      <c r="B14" s="104" t="s">
        <v>37</v>
      </c>
      <c r="C14" s="123" t="s">
        <v>119</v>
      </c>
      <c r="D14" s="182">
        <v>7</v>
      </c>
      <c r="E14" s="182">
        <v>10</v>
      </c>
      <c r="F14" s="182">
        <v>1</v>
      </c>
      <c r="G14" s="182">
        <v>300</v>
      </c>
      <c r="H14" s="182">
        <v>296</v>
      </c>
      <c r="I14" s="175"/>
      <c r="J14" s="55"/>
    </row>
    <row r="15" spans="2:10" s="54" customFormat="1" ht="9" customHeight="1">
      <c r="B15" s="105" t="s">
        <v>131</v>
      </c>
      <c r="C15" s="39" t="s">
        <v>120</v>
      </c>
      <c r="D15" s="180">
        <v>9</v>
      </c>
      <c r="E15" s="180">
        <v>39</v>
      </c>
      <c r="F15" s="180">
        <v>2</v>
      </c>
      <c r="G15" s="180">
        <v>856</v>
      </c>
      <c r="H15" s="180">
        <v>200</v>
      </c>
      <c r="I15" s="175"/>
      <c r="J15" s="55"/>
    </row>
    <row r="16" spans="2:10" s="54" customFormat="1" ht="9" customHeight="1">
      <c r="B16" s="104" t="s">
        <v>18</v>
      </c>
      <c r="C16" s="123" t="s">
        <v>121</v>
      </c>
      <c r="D16" s="182">
        <v>28</v>
      </c>
      <c r="E16" s="182">
        <v>55</v>
      </c>
      <c r="F16" s="182">
        <v>3</v>
      </c>
      <c r="G16" s="182">
        <v>1569</v>
      </c>
      <c r="H16" s="182">
        <v>300</v>
      </c>
      <c r="I16" s="175"/>
      <c r="J16" s="55"/>
    </row>
    <row r="17" spans="1:248" s="54" customFormat="1" ht="9" customHeight="1">
      <c r="B17" s="105" t="s">
        <v>5</v>
      </c>
      <c r="C17" s="39" t="s">
        <v>122</v>
      </c>
      <c r="D17" s="180">
        <v>4</v>
      </c>
      <c r="E17" s="180">
        <v>13</v>
      </c>
      <c r="F17" s="180">
        <v>1</v>
      </c>
      <c r="G17" s="180">
        <v>230</v>
      </c>
      <c r="H17" s="180">
        <v>60</v>
      </c>
      <c r="I17" s="175"/>
    </row>
    <row r="18" spans="1:248" s="54" customFormat="1" ht="9" customHeight="1">
      <c r="B18" s="104" t="s">
        <v>6</v>
      </c>
      <c r="C18" s="123" t="s">
        <v>123</v>
      </c>
      <c r="D18" s="182">
        <v>4</v>
      </c>
      <c r="E18" s="182">
        <v>10</v>
      </c>
      <c r="F18" s="182">
        <v>1</v>
      </c>
      <c r="G18" s="182">
        <v>400</v>
      </c>
      <c r="H18" s="182">
        <v>60</v>
      </c>
      <c r="I18" s="175"/>
    </row>
    <row r="19" spans="1:248" s="54" customFormat="1" ht="9" customHeight="1">
      <c r="B19" s="105" t="s">
        <v>7</v>
      </c>
      <c r="C19" s="39" t="s">
        <v>124</v>
      </c>
      <c r="D19" s="180">
        <v>3</v>
      </c>
      <c r="E19" s="180">
        <v>10</v>
      </c>
      <c r="F19" s="180">
        <v>1</v>
      </c>
      <c r="G19" s="180">
        <v>100</v>
      </c>
      <c r="H19" s="180">
        <v>80</v>
      </c>
      <c r="I19" s="175"/>
    </row>
    <row r="20" spans="1:248" s="54" customFormat="1" ht="9" customHeight="1">
      <c r="B20" s="104" t="s">
        <v>8</v>
      </c>
      <c r="C20" s="123" t="s">
        <v>125</v>
      </c>
      <c r="D20" s="182">
        <v>10</v>
      </c>
      <c r="E20" s="182">
        <v>38</v>
      </c>
      <c r="F20" s="182">
        <v>2</v>
      </c>
      <c r="G20" s="182">
        <v>980</v>
      </c>
      <c r="H20" s="182">
        <v>336</v>
      </c>
      <c r="I20" s="175"/>
    </row>
    <row r="21" spans="1:248" s="54" customFormat="1" ht="9" customHeight="1">
      <c r="B21" s="105" t="s">
        <v>14</v>
      </c>
      <c r="C21" s="61" t="s">
        <v>126</v>
      </c>
      <c r="D21" s="181">
        <v>4</v>
      </c>
      <c r="E21" s="181">
        <v>5</v>
      </c>
      <c r="F21" s="181">
        <v>1</v>
      </c>
      <c r="G21" s="181">
        <v>200</v>
      </c>
      <c r="H21" s="181">
        <v>40</v>
      </c>
      <c r="I21" s="175"/>
    </row>
    <row r="22" spans="1:248" s="54" customFormat="1" ht="9" customHeight="1">
      <c r="B22" s="104" t="s">
        <v>15</v>
      </c>
      <c r="C22" s="123" t="s">
        <v>127</v>
      </c>
      <c r="D22" s="182">
        <v>7</v>
      </c>
      <c r="E22" s="182">
        <v>26</v>
      </c>
      <c r="F22" s="182">
        <v>3</v>
      </c>
      <c r="G22" s="182">
        <v>580</v>
      </c>
      <c r="H22" s="182">
        <v>352</v>
      </c>
      <c r="I22" s="175"/>
    </row>
    <row r="23" spans="1:248" s="54" customFormat="1" ht="9" customHeight="1">
      <c r="B23" s="105" t="s">
        <v>16</v>
      </c>
      <c r="C23" s="39" t="s">
        <v>128</v>
      </c>
      <c r="D23" s="180">
        <v>5</v>
      </c>
      <c r="E23" s="180">
        <v>15</v>
      </c>
      <c r="F23" s="180">
        <v>2</v>
      </c>
      <c r="G23" s="180">
        <v>380</v>
      </c>
      <c r="H23" s="180">
        <v>200</v>
      </c>
      <c r="I23" s="175"/>
    </row>
    <row r="24" spans="1:248" s="54" customFormat="1" ht="9" customHeight="1">
      <c r="B24" s="104" t="s">
        <v>41</v>
      </c>
      <c r="C24" s="123" t="s">
        <v>129</v>
      </c>
      <c r="D24" s="182">
        <v>6</v>
      </c>
      <c r="E24" s="182">
        <v>14</v>
      </c>
      <c r="F24" s="182">
        <v>1</v>
      </c>
      <c r="G24" s="182">
        <v>296</v>
      </c>
      <c r="H24" s="182">
        <v>108</v>
      </c>
      <c r="I24" s="175"/>
    </row>
    <row r="25" spans="1:248" s="54" customFormat="1" ht="9" customHeight="1">
      <c r="B25" s="105" t="s">
        <v>17</v>
      </c>
      <c r="C25" s="39" t="s">
        <v>130</v>
      </c>
      <c r="D25" s="180">
        <v>5</v>
      </c>
      <c r="E25" s="180">
        <v>13</v>
      </c>
      <c r="F25" s="180">
        <v>2</v>
      </c>
      <c r="G25" s="180">
        <v>360</v>
      </c>
      <c r="H25" s="180">
        <v>200</v>
      </c>
      <c r="I25" s="175"/>
    </row>
    <row r="26" spans="1:248" s="176" customFormat="1" ht="18" customHeight="1">
      <c r="A26" s="82"/>
      <c r="B26" s="184" t="s">
        <v>3</v>
      </c>
      <c r="C26" s="185"/>
      <c r="D26" s="186">
        <f t="shared" ref="D26:H26" si="0">SUM(D11:D25)</f>
        <v>112</v>
      </c>
      <c r="E26" s="186">
        <f t="shared" si="0"/>
        <v>303</v>
      </c>
      <c r="F26" s="186">
        <f t="shared" si="0"/>
        <v>25</v>
      </c>
      <c r="G26" s="186">
        <f t="shared" si="0"/>
        <v>7657</v>
      </c>
      <c r="H26" s="187">
        <f t="shared" si="0"/>
        <v>2973</v>
      </c>
      <c r="I26" s="65"/>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row>
    <row r="27" spans="1:248" ht="22.5" customHeight="1">
      <c r="B27" s="211" t="s">
        <v>148</v>
      </c>
      <c r="J27"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&amp;L&amp;9www.scj.cl
&amp;D&amp;R&amp;8División de Estudios   &amp;P/&amp;N</oddFooter>
  </headerFooter>
  <drawing r:id="rId2"/>
</worksheet>
</file>

<file path=xl/worksheets/sheet3.xml><?xml version="1.0" encoding="utf-8"?>
<worksheet xmlns="http://schemas.openxmlformats.org/spreadsheetml/2006/main" xmlns:r="http://schemas.openxmlformats.org/officeDocument/2006/relationships">
  <dimension ref="B1:O30"/>
  <sheetViews>
    <sheetView zoomScaleNormal="100" zoomScaleSheetLayoutView="100" workbookViewId="0"/>
  </sheetViews>
  <sheetFormatPr baseColWidth="10" defaultRowHeight="14.25"/>
  <cols>
    <col min="1" max="1" width="4.140625" style="16" customWidth="1"/>
    <col min="2" max="2" width="21.28515625" style="16" customWidth="1"/>
    <col min="3" max="3" width="9.5703125" style="16" bestFit="1" customWidth="1"/>
    <col min="4" max="4" width="10.85546875" style="16" bestFit="1" customWidth="1"/>
    <col min="5" max="5" width="11" style="16" bestFit="1" customWidth="1"/>
    <col min="6" max="7" width="10.85546875" style="16" customWidth="1"/>
    <col min="8" max="8" width="11.42578125" style="16" bestFit="1" customWidth="1"/>
    <col min="9" max="9" width="11" style="16" customWidth="1"/>
    <col min="10" max="10" width="11.42578125" style="16" customWidth="1"/>
    <col min="11" max="11" width="11.7109375" style="16" customWidth="1"/>
    <col min="12" max="12" width="11.28515625" style="16" customWidth="1"/>
    <col min="13" max="13" width="11.42578125" style="16" customWidth="1"/>
    <col min="14" max="15" width="7.7109375" style="16" customWidth="1"/>
    <col min="16" max="16" width="1" style="16" customWidth="1"/>
    <col min="17" max="17" width="12.5703125" style="16" bestFit="1" customWidth="1"/>
    <col min="18" max="16384" width="11.42578125" style="16"/>
  </cols>
  <sheetData>
    <row r="1" spans="2:15" ht="10.5" customHeight="1"/>
    <row r="2" spans="2:15" ht="10.5" customHeight="1"/>
    <row r="3" spans="2:15" ht="10.5" customHeight="1"/>
    <row r="4" spans="2:15" ht="10.5" customHeight="1"/>
    <row r="5" spans="2:15" ht="10.5" customHeight="1"/>
    <row r="6" spans="2:15" ht="12.75" customHeight="1"/>
    <row r="7" spans="2:15" ht="49.5" customHeight="1"/>
    <row r="8" spans="2:15" ht="22.5" customHeight="1">
      <c r="B8" s="235" t="s">
        <v>145</v>
      </c>
      <c r="C8" s="236"/>
      <c r="D8" s="236"/>
      <c r="E8" s="236"/>
      <c r="F8" s="236"/>
      <c r="G8" s="236"/>
      <c r="H8" s="236"/>
      <c r="I8" s="236"/>
      <c r="J8" s="236"/>
      <c r="K8" s="236"/>
      <c r="L8" s="236"/>
      <c r="M8" s="236"/>
      <c r="N8" s="236"/>
      <c r="O8" s="237"/>
    </row>
    <row r="9" spans="2:15" ht="11.25" customHeight="1">
      <c r="B9" s="228" t="s">
        <v>26</v>
      </c>
      <c r="C9" s="49" t="s">
        <v>83</v>
      </c>
      <c r="D9" s="49" t="s">
        <v>84</v>
      </c>
      <c r="E9" s="49" t="s">
        <v>85</v>
      </c>
      <c r="F9" s="49" t="s">
        <v>86</v>
      </c>
      <c r="G9" s="49" t="s">
        <v>87</v>
      </c>
      <c r="H9" s="49" t="s">
        <v>88</v>
      </c>
      <c r="I9" s="49" t="s">
        <v>89</v>
      </c>
      <c r="J9" s="49" t="s">
        <v>90</v>
      </c>
      <c r="K9" s="49" t="s">
        <v>91</v>
      </c>
      <c r="L9" s="49" t="s">
        <v>92</v>
      </c>
      <c r="M9" s="49" t="s">
        <v>93</v>
      </c>
      <c r="N9" s="238" t="s">
        <v>103</v>
      </c>
      <c r="O9" s="239"/>
    </row>
    <row r="10" spans="2:15" ht="11.25" customHeight="1">
      <c r="B10" s="228"/>
      <c r="C10" s="49" t="s">
        <v>94</v>
      </c>
      <c r="D10" s="49" t="s">
        <v>95</v>
      </c>
      <c r="E10" s="49" t="s">
        <v>96</v>
      </c>
      <c r="F10" s="49" t="s">
        <v>97</v>
      </c>
      <c r="G10" s="49" t="s">
        <v>97</v>
      </c>
      <c r="H10" s="49" t="s">
        <v>97</v>
      </c>
      <c r="I10" s="49" t="s">
        <v>98</v>
      </c>
      <c r="J10" s="49" t="s">
        <v>99</v>
      </c>
      <c r="K10" s="49" t="s">
        <v>100</v>
      </c>
      <c r="L10" s="49" t="s">
        <v>101</v>
      </c>
      <c r="M10" s="49" t="s">
        <v>97</v>
      </c>
      <c r="N10" s="238"/>
      <c r="O10" s="239"/>
    </row>
    <row r="11" spans="2:15" ht="9" customHeight="1">
      <c r="B11" s="105" t="s">
        <v>36</v>
      </c>
      <c r="C11" s="39"/>
      <c r="D11" s="39"/>
      <c r="E11" s="39">
        <v>96</v>
      </c>
      <c r="F11" s="39">
        <v>102</v>
      </c>
      <c r="G11" s="39"/>
      <c r="H11" s="39">
        <v>64</v>
      </c>
      <c r="I11" s="39">
        <v>46</v>
      </c>
      <c r="J11" s="39"/>
      <c r="K11" s="39">
        <v>24</v>
      </c>
      <c r="L11" s="39"/>
      <c r="M11" s="39">
        <v>72</v>
      </c>
      <c r="N11" s="84">
        <f t="shared" ref="N11:N27" si="0">SUM(C11:M11)</f>
        <v>404</v>
      </c>
      <c r="O11" s="163">
        <f>N11/$N$26</f>
        <v>5.2762178398850723E-2</v>
      </c>
    </row>
    <row r="12" spans="2:15" ht="9" customHeight="1">
      <c r="B12" s="104" t="s">
        <v>4</v>
      </c>
      <c r="C12" s="123"/>
      <c r="D12" s="123">
        <v>124</v>
      </c>
      <c r="E12" s="123">
        <v>124</v>
      </c>
      <c r="F12" s="123">
        <v>146</v>
      </c>
      <c r="G12" s="123"/>
      <c r="H12" s="123">
        <v>122</v>
      </c>
      <c r="I12" s="123">
        <v>36</v>
      </c>
      <c r="J12" s="123"/>
      <c r="K12" s="123">
        <v>8</v>
      </c>
      <c r="L12" s="123"/>
      <c r="M12" s="123">
        <v>176</v>
      </c>
      <c r="N12" s="123">
        <f t="shared" si="0"/>
        <v>736</v>
      </c>
      <c r="O12" s="164">
        <f>N12/$N$26</f>
        <v>9.6121196290975583E-2</v>
      </c>
    </row>
    <row r="13" spans="2:15" ht="9" customHeight="1">
      <c r="B13" s="98" t="s">
        <v>80</v>
      </c>
      <c r="C13" s="39">
        <v>10</v>
      </c>
      <c r="D13" s="39">
        <v>20</v>
      </c>
      <c r="E13" s="39">
        <v>36</v>
      </c>
      <c r="F13" s="39">
        <v>42</v>
      </c>
      <c r="G13" s="39"/>
      <c r="H13" s="39">
        <v>50</v>
      </c>
      <c r="I13" s="39">
        <v>16</v>
      </c>
      <c r="J13" s="39"/>
      <c r="K13" s="39">
        <v>28</v>
      </c>
      <c r="L13" s="39">
        <v>18</v>
      </c>
      <c r="M13" s="39">
        <v>46</v>
      </c>
      <c r="N13" s="84">
        <f t="shared" si="0"/>
        <v>266</v>
      </c>
      <c r="O13" s="163">
        <f t="shared" ref="O13:O25" si="1">N13/$N$26</f>
        <v>3.4739454094292806E-2</v>
      </c>
    </row>
    <row r="14" spans="2:15" ht="9" customHeight="1">
      <c r="B14" s="104" t="s">
        <v>37</v>
      </c>
      <c r="C14" s="123"/>
      <c r="D14" s="123"/>
      <c r="E14" s="123">
        <v>100</v>
      </c>
      <c r="F14" s="123">
        <v>100</v>
      </c>
      <c r="G14" s="123"/>
      <c r="H14" s="123"/>
      <c r="I14" s="123"/>
      <c r="J14" s="123"/>
      <c r="K14" s="123"/>
      <c r="L14" s="123"/>
      <c r="M14" s="123">
        <v>100</v>
      </c>
      <c r="N14" s="123">
        <f t="shared" si="0"/>
        <v>300</v>
      </c>
      <c r="O14" s="164">
        <f t="shared" si="1"/>
        <v>3.9179835444691134E-2</v>
      </c>
    </row>
    <row r="15" spans="2:15" ht="9" customHeight="1">
      <c r="B15" s="105" t="s">
        <v>131</v>
      </c>
      <c r="C15" s="39">
        <v>50</v>
      </c>
      <c r="D15" s="39">
        <v>72</v>
      </c>
      <c r="E15" s="39">
        <v>102</v>
      </c>
      <c r="F15" s="39">
        <v>250</v>
      </c>
      <c r="G15" s="39"/>
      <c r="H15" s="39">
        <v>108</v>
      </c>
      <c r="I15" s="39">
        <v>60</v>
      </c>
      <c r="J15" s="39"/>
      <c r="K15" s="39">
        <v>26</v>
      </c>
      <c r="L15" s="39"/>
      <c r="M15" s="39">
        <v>188</v>
      </c>
      <c r="N15" s="84">
        <f t="shared" si="0"/>
        <v>856</v>
      </c>
      <c r="O15" s="163">
        <f t="shared" si="1"/>
        <v>0.11179313046885203</v>
      </c>
    </row>
    <row r="16" spans="2:15" ht="9" customHeight="1">
      <c r="B16" s="104" t="s">
        <v>18</v>
      </c>
      <c r="C16" s="123"/>
      <c r="D16" s="123">
        <v>178</v>
      </c>
      <c r="E16" s="123">
        <v>77</v>
      </c>
      <c r="F16" s="123">
        <v>86</v>
      </c>
      <c r="G16" s="123"/>
      <c r="H16" s="123">
        <v>391</v>
      </c>
      <c r="I16" s="123">
        <v>14</v>
      </c>
      <c r="J16" s="123"/>
      <c r="K16" s="123">
        <v>626</v>
      </c>
      <c r="L16" s="123"/>
      <c r="M16" s="123">
        <v>197</v>
      </c>
      <c r="N16" s="123">
        <f t="shared" si="0"/>
        <v>1569</v>
      </c>
      <c r="O16" s="164">
        <f t="shared" si="1"/>
        <v>0.20491053937573461</v>
      </c>
    </row>
    <row r="17" spans="2:15" ht="9" customHeight="1">
      <c r="B17" s="105" t="s">
        <v>5</v>
      </c>
      <c r="C17" s="39"/>
      <c r="D17" s="39">
        <v>62</v>
      </c>
      <c r="E17" s="39">
        <v>36</v>
      </c>
      <c r="F17" s="39">
        <v>54</v>
      </c>
      <c r="G17" s="39"/>
      <c r="H17" s="39">
        <v>20</v>
      </c>
      <c r="I17" s="39"/>
      <c r="J17" s="39"/>
      <c r="K17" s="39"/>
      <c r="L17" s="39"/>
      <c r="M17" s="39">
        <v>58</v>
      </c>
      <c r="N17" s="84">
        <f t="shared" si="0"/>
        <v>230</v>
      </c>
      <c r="O17" s="163">
        <f t="shared" si="1"/>
        <v>3.0037873840929867E-2</v>
      </c>
    </row>
    <row r="18" spans="2:15" ht="9" customHeight="1">
      <c r="B18" s="104" t="s">
        <v>6</v>
      </c>
      <c r="C18" s="123"/>
      <c r="D18" s="123"/>
      <c r="E18" s="123">
        <v>250</v>
      </c>
      <c r="F18" s="123">
        <v>30</v>
      </c>
      <c r="G18" s="123"/>
      <c r="H18" s="123"/>
      <c r="I18" s="123"/>
      <c r="J18" s="123">
        <v>20</v>
      </c>
      <c r="K18" s="123">
        <v>50</v>
      </c>
      <c r="L18" s="123"/>
      <c r="M18" s="123">
        <v>50</v>
      </c>
      <c r="N18" s="123">
        <f t="shared" si="0"/>
        <v>400</v>
      </c>
      <c r="O18" s="164">
        <f t="shared" si="1"/>
        <v>5.223978059292151E-2</v>
      </c>
    </row>
    <row r="19" spans="2:15" ht="9" customHeight="1">
      <c r="B19" s="105" t="s">
        <v>7</v>
      </c>
      <c r="C19" s="39"/>
      <c r="D19" s="39"/>
      <c r="E19" s="39">
        <v>52</v>
      </c>
      <c r="F19" s="39">
        <v>48</v>
      </c>
      <c r="G19" s="39"/>
      <c r="H19" s="39"/>
      <c r="I19" s="39"/>
      <c r="J19" s="39"/>
      <c r="K19" s="39"/>
      <c r="L19" s="39"/>
      <c r="M19" s="39"/>
      <c r="N19" s="84">
        <f t="shared" si="0"/>
        <v>100</v>
      </c>
      <c r="O19" s="163">
        <f t="shared" si="1"/>
        <v>1.3059945148230378E-2</v>
      </c>
    </row>
    <row r="20" spans="2:15" ht="9" customHeight="1">
      <c r="B20" s="104" t="s">
        <v>8</v>
      </c>
      <c r="C20" s="123"/>
      <c r="D20" s="123">
        <v>144</v>
      </c>
      <c r="E20" s="123">
        <v>120</v>
      </c>
      <c r="F20" s="123">
        <v>214</v>
      </c>
      <c r="G20" s="123"/>
      <c r="H20" s="123">
        <v>200</v>
      </c>
      <c r="I20" s="123">
        <v>24</v>
      </c>
      <c r="J20" s="123"/>
      <c r="K20" s="123">
        <v>16</v>
      </c>
      <c r="L20" s="123"/>
      <c r="M20" s="123">
        <v>262</v>
      </c>
      <c r="N20" s="123">
        <f t="shared" si="0"/>
        <v>980</v>
      </c>
      <c r="O20" s="164">
        <f t="shared" si="1"/>
        <v>0.12798746245265769</v>
      </c>
    </row>
    <row r="21" spans="2:15" ht="9" customHeight="1">
      <c r="B21" s="105" t="s">
        <v>14</v>
      </c>
      <c r="C21" s="61"/>
      <c r="D21" s="61"/>
      <c r="E21" s="61">
        <v>56</v>
      </c>
      <c r="F21" s="61">
        <v>44</v>
      </c>
      <c r="G21" s="61"/>
      <c r="H21" s="61"/>
      <c r="I21" s="61"/>
      <c r="J21" s="61"/>
      <c r="K21" s="61">
        <v>50</v>
      </c>
      <c r="L21" s="61"/>
      <c r="M21" s="61">
        <v>50</v>
      </c>
      <c r="N21" s="84">
        <f t="shared" si="0"/>
        <v>200</v>
      </c>
      <c r="O21" s="163">
        <f t="shared" si="1"/>
        <v>2.6119890296460755E-2</v>
      </c>
    </row>
    <row r="22" spans="2:15" ht="9" customHeight="1">
      <c r="B22" s="104" t="s">
        <v>15</v>
      </c>
      <c r="C22" s="123"/>
      <c r="D22" s="123">
        <v>144</v>
      </c>
      <c r="E22" s="123">
        <v>168</v>
      </c>
      <c r="F22" s="123">
        <v>60</v>
      </c>
      <c r="G22" s="123">
        <v>12</v>
      </c>
      <c r="H22" s="123">
        <v>78</v>
      </c>
      <c r="I22" s="123"/>
      <c r="J22" s="123"/>
      <c r="K22" s="123">
        <v>12</v>
      </c>
      <c r="L22" s="123"/>
      <c r="M22" s="123">
        <v>106</v>
      </c>
      <c r="N22" s="123">
        <f t="shared" si="0"/>
        <v>580</v>
      </c>
      <c r="O22" s="164">
        <f t="shared" si="1"/>
        <v>7.5747681859736182E-2</v>
      </c>
    </row>
    <row r="23" spans="2:15" ht="9" customHeight="1">
      <c r="B23" s="105" t="s">
        <v>16</v>
      </c>
      <c r="C23" s="39"/>
      <c r="D23" s="39">
        <v>84</v>
      </c>
      <c r="E23" s="39">
        <v>110</v>
      </c>
      <c r="F23" s="39">
        <v>48</v>
      </c>
      <c r="G23" s="39">
        <v>12</v>
      </c>
      <c r="H23" s="39">
        <v>54</v>
      </c>
      <c r="I23" s="39"/>
      <c r="J23" s="39"/>
      <c r="K23" s="39"/>
      <c r="L23" s="39"/>
      <c r="M23" s="39">
        <v>72</v>
      </c>
      <c r="N23" s="84">
        <f t="shared" si="0"/>
        <v>380</v>
      </c>
      <c r="O23" s="163">
        <f t="shared" si="1"/>
        <v>4.9627791563275438E-2</v>
      </c>
    </row>
    <row r="24" spans="2:15" ht="9" customHeight="1">
      <c r="B24" s="104" t="s">
        <v>41</v>
      </c>
      <c r="C24" s="123"/>
      <c r="D24" s="123"/>
      <c r="E24" s="123">
        <v>80</v>
      </c>
      <c r="F24" s="123">
        <v>78</v>
      </c>
      <c r="G24" s="123"/>
      <c r="H24" s="123">
        <v>74</v>
      </c>
      <c r="I24" s="123"/>
      <c r="J24" s="123"/>
      <c r="K24" s="123"/>
      <c r="L24" s="123"/>
      <c r="M24" s="123">
        <v>64</v>
      </c>
      <c r="N24" s="123">
        <f t="shared" si="0"/>
        <v>296</v>
      </c>
      <c r="O24" s="164">
        <f t="shared" si="1"/>
        <v>3.8657437638761914E-2</v>
      </c>
    </row>
    <row r="25" spans="2:15" ht="9" customHeight="1">
      <c r="B25" s="105" t="s">
        <v>17</v>
      </c>
      <c r="C25" s="39"/>
      <c r="D25" s="39">
        <v>82</v>
      </c>
      <c r="E25" s="39">
        <v>86</v>
      </c>
      <c r="F25" s="39">
        <v>72</v>
      </c>
      <c r="G25" s="39">
        <v>12</v>
      </c>
      <c r="H25" s="39">
        <v>42</v>
      </c>
      <c r="I25" s="39"/>
      <c r="J25" s="39"/>
      <c r="K25" s="39">
        <v>24</v>
      </c>
      <c r="L25" s="39"/>
      <c r="M25" s="39">
        <v>42</v>
      </c>
      <c r="N25" s="84">
        <f t="shared" si="0"/>
        <v>360</v>
      </c>
      <c r="O25" s="163">
        <f t="shared" si="1"/>
        <v>4.7015802533629358E-2</v>
      </c>
    </row>
    <row r="26" spans="2:15" ht="18" customHeight="1">
      <c r="B26" s="165" t="s">
        <v>81</v>
      </c>
      <c r="C26" s="161">
        <f t="shared" ref="C26:J26" si="2">SUM(C11:C25)</f>
        <v>60</v>
      </c>
      <c r="D26" s="161">
        <f t="shared" si="2"/>
        <v>910</v>
      </c>
      <c r="E26" s="161">
        <f t="shared" si="2"/>
        <v>1493</v>
      </c>
      <c r="F26" s="161">
        <f t="shared" si="2"/>
        <v>1374</v>
      </c>
      <c r="G26" s="161">
        <f t="shared" si="2"/>
        <v>36</v>
      </c>
      <c r="H26" s="161">
        <f t="shared" si="2"/>
        <v>1203</v>
      </c>
      <c r="I26" s="161">
        <f t="shared" si="2"/>
        <v>196</v>
      </c>
      <c r="J26" s="161">
        <f t="shared" si="2"/>
        <v>20</v>
      </c>
      <c r="K26" s="161">
        <f>SUM(K11:K25)</f>
        <v>864</v>
      </c>
      <c r="L26" s="161">
        <f>SUM(L11:L25)</f>
        <v>18</v>
      </c>
      <c r="M26" s="161">
        <f>SUM(M11:M25)</f>
        <v>1483</v>
      </c>
      <c r="N26" s="161">
        <f t="shared" si="0"/>
        <v>7657</v>
      </c>
      <c r="O26" s="120">
        <f>SUM(O11:O25)</f>
        <v>1</v>
      </c>
    </row>
    <row r="27" spans="2:15" ht="12.75" customHeight="1">
      <c r="B27" s="166" t="s">
        <v>82</v>
      </c>
      <c r="C27" s="122">
        <f>C26/$N$26</f>
        <v>7.8359670889382258E-3</v>
      </c>
      <c r="D27" s="122">
        <f t="shared" ref="D27:M27" si="3">D26/$N$26</f>
        <v>0.11884550084889643</v>
      </c>
      <c r="E27" s="122">
        <f t="shared" si="3"/>
        <v>0.19498498106307954</v>
      </c>
      <c r="F27" s="122">
        <f t="shared" si="3"/>
        <v>0.17944364633668539</v>
      </c>
      <c r="G27" s="122">
        <f t="shared" si="3"/>
        <v>4.701580253362936E-3</v>
      </c>
      <c r="H27" s="122">
        <f t="shared" si="3"/>
        <v>0.15711114013321145</v>
      </c>
      <c r="I27" s="122">
        <f t="shared" si="3"/>
        <v>2.5597492490531538E-2</v>
      </c>
      <c r="J27" s="122">
        <f t="shared" si="3"/>
        <v>2.6119890296460754E-3</v>
      </c>
      <c r="K27" s="122">
        <f t="shared" si="3"/>
        <v>0.11283792608071046</v>
      </c>
      <c r="L27" s="122">
        <f t="shared" si="3"/>
        <v>2.350790126681468E-3</v>
      </c>
      <c r="M27" s="122">
        <f t="shared" si="3"/>
        <v>0.19367898654825649</v>
      </c>
      <c r="N27" s="160">
        <f t="shared" si="0"/>
        <v>1.0000000000000002</v>
      </c>
      <c r="O27" s="162"/>
    </row>
    <row r="28" spans="2:15" ht="15" customHeight="1">
      <c r="B28" s="210" t="str">
        <f>'Oferta de Juegos'!B27</f>
        <v>Al 28-02-2011</v>
      </c>
    </row>
    <row r="29" spans="2:15" ht="15" customHeight="1"/>
    <row r="30" spans="2:15" ht="15" customHeight="1"/>
  </sheetData>
  <mergeCells count="3">
    <mergeCell ref="B8:O8"/>
    <mergeCell ref="B9:B10"/>
    <mergeCell ref="N9:O10"/>
  </mergeCells>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dimension ref="A1:IM67"/>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41" t="s">
        <v>150</v>
      </c>
      <c r="C8" s="242"/>
      <c r="D8" s="242"/>
      <c r="E8" s="242"/>
      <c r="F8" s="242"/>
      <c r="G8" s="242"/>
      <c r="H8" s="242"/>
      <c r="I8" s="242"/>
      <c r="K8" s="60"/>
    </row>
    <row r="9" spans="2:11" s="54" customFormat="1" ht="15" customHeight="1">
      <c r="B9" s="228" t="s">
        <v>13</v>
      </c>
      <c r="C9" s="229" t="s">
        <v>112</v>
      </c>
      <c r="D9" s="230" t="s">
        <v>133</v>
      </c>
      <c r="E9" s="231"/>
      <c r="F9" s="232"/>
      <c r="G9" s="233" t="s">
        <v>134</v>
      </c>
      <c r="H9" s="229" t="s">
        <v>109</v>
      </c>
      <c r="I9" s="233" t="s">
        <v>135</v>
      </c>
      <c r="K9" s="60"/>
    </row>
    <row r="10" spans="2:11" s="54" customFormat="1" ht="24" customHeight="1">
      <c r="B10" s="228"/>
      <c r="C10" s="229"/>
      <c r="D10" s="177" t="s">
        <v>105</v>
      </c>
      <c r="E10" s="179" t="s">
        <v>106</v>
      </c>
      <c r="F10" s="178" t="s">
        <v>107</v>
      </c>
      <c r="G10" s="233"/>
      <c r="H10" s="229"/>
      <c r="I10" s="233"/>
    </row>
    <row r="11" spans="2:11" s="54" customFormat="1" ht="9" customHeight="1">
      <c r="B11" s="105" t="s">
        <v>36</v>
      </c>
      <c r="C11" s="39" t="s">
        <v>116</v>
      </c>
      <c r="D11" s="180">
        <v>42</v>
      </c>
      <c r="E11" s="180">
        <v>98</v>
      </c>
      <c r="F11" s="180">
        <v>10</v>
      </c>
      <c r="G11" s="180">
        <v>404</v>
      </c>
      <c r="H11" s="180">
        <v>136</v>
      </c>
      <c r="I11" s="180">
        <f>SUM(D11:H11)</f>
        <v>690</v>
      </c>
    </row>
    <row r="12" spans="2:11" s="54" customFormat="1" ht="9" customHeight="1">
      <c r="B12" s="104" t="s">
        <v>4</v>
      </c>
      <c r="C12" s="123" t="s">
        <v>117</v>
      </c>
      <c r="D12" s="182">
        <v>70</v>
      </c>
      <c r="E12" s="182">
        <v>256</v>
      </c>
      <c r="F12" s="182">
        <v>24</v>
      </c>
      <c r="G12" s="182">
        <v>736</v>
      </c>
      <c r="H12" s="182">
        <v>248</v>
      </c>
      <c r="I12" s="182">
        <f>SUM(D12:H12)</f>
        <v>1334</v>
      </c>
    </row>
    <row r="13" spans="2:11" s="54" customFormat="1" ht="9" customHeight="1">
      <c r="B13" s="183" t="s">
        <v>80</v>
      </c>
      <c r="C13" s="39" t="s">
        <v>118</v>
      </c>
      <c r="D13" s="180">
        <v>28</v>
      </c>
      <c r="E13" s="180">
        <v>60</v>
      </c>
      <c r="F13" s="180">
        <v>10</v>
      </c>
      <c r="G13" s="180">
        <v>266</v>
      </c>
      <c r="H13" s="180">
        <v>357</v>
      </c>
      <c r="I13" s="180">
        <f t="shared" ref="I13:I25" si="0">SUM(D13:H13)</f>
        <v>721</v>
      </c>
    </row>
    <row r="14" spans="2:11" s="54" customFormat="1" ht="9" customHeight="1">
      <c r="B14" s="104" t="s">
        <v>37</v>
      </c>
      <c r="C14" s="123" t="s">
        <v>119</v>
      </c>
      <c r="D14" s="182">
        <v>49</v>
      </c>
      <c r="E14" s="182">
        <v>72</v>
      </c>
      <c r="F14" s="182">
        <v>10</v>
      </c>
      <c r="G14" s="182">
        <v>300</v>
      </c>
      <c r="H14" s="182">
        <v>296</v>
      </c>
      <c r="I14" s="182">
        <f t="shared" si="0"/>
        <v>727</v>
      </c>
    </row>
    <row r="15" spans="2:11" s="54" customFormat="1" ht="9" customHeight="1">
      <c r="B15" s="105" t="s">
        <v>131</v>
      </c>
      <c r="C15" s="39" t="s">
        <v>120</v>
      </c>
      <c r="D15" s="180">
        <v>63</v>
      </c>
      <c r="E15" s="180">
        <v>326</v>
      </c>
      <c r="F15" s="180">
        <v>20</v>
      </c>
      <c r="G15" s="180">
        <v>856</v>
      </c>
      <c r="H15" s="180">
        <v>200</v>
      </c>
      <c r="I15" s="180">
        <f t="shared" si="0"/>
        <v>1465</v>
      </c>
    </row>
    <row r="16" spans="2:11" s="54" customFormat="1" ht="9" customHeight="1">
      <c r="B16" s="104" t="s">
        <v>18</v>
      </c>
      <c r="C16" s="123" t="s">
        <v>121</v>
      </c>
      <c r="D16" s="182">
        <v>196</v>
      </c>
      <c r="E16" s="182">
        <v>398</v>
      </c>
      <c r="F16" s="182">
        <v>24</v>
      </c>
      <c r="G16" s="182">
        <v>1569</v>
      </c>
      <c r="H16" s="182">
        <v>300</v>
      </c>
      <c r="I16" s="182">
        <f t="shared" si="0"/>
        <v>2487</v>
      </c>
    </row>
    <row r="17" spans="1:247" s="54" customFormat="1" ht="9" customHeight="1">
      <c r="B17" s="105" t="s">
        <v>5</v>
      </c>
      <c r="C17" s="39" t="s">
        <v>122</v>
      </c>
      <c r="D17" s="180">
        <v>35</v>
      </c>
      <c r="E17" s="180">
        <v>94</v>
      </c>
      <c r="F17" s="180">
        <v>7</v>
      </c>
      <c r="G17" s="180">
        <v>230</v>
      </c>
      <c r="H17" s="180">
        <v>60</v>
      </c>
      <c r="I17" s="180">
        <f t="shared" si="0"/>
        <v>426</v>
      </c>
    </row>
    <row r="18" spans="1:247" s="54" customFormat="1" ht="9" customHeight="1">
      <c r="B18" s="104" t="s">
        <v>6</v>
      </c>
      <c r="C18" s="123" t="s">
        <v>123</v>
      </c>
      <c r="D18" s="182">
        <v>28</v>
      </c>
      <c r="E18" s="182">
        <v>67</v>
      </c>
      <c r="F18" s="182">
        <v>10</v>
      </c>
      <c r="G18" s="182">
        <v>400</v>
      </c>
      <c r="H18" s="182">
        <v>60</v>
      </c>
      <c r="I18" s="182">
        <f t="shared" si="0"/>
        <v>565</v>
      </c>
    </row>
    <row r="19" spans="1:247" s="54" customFormat="1" ht="9" customHeight="1">
      <c r="B19" s="105" t="s">
        <v>7</v>
      </c>
      <c r="C19" s="39" t="s">
        <v>124</v>
      </c>
      <c r="D19" s="180">
        <v>21</v>
      </c>
      <c r="E19" s="180">
        <v>72</v>
      </c>
      <c r="F19" s="180">
        <v>10</v>
      </c>
      <c r="G19" s="180">
        <v>100</v>
      </c>
      <c r="H19" s="180">
        <v>80</v>
      </c>
      <c r="I19" s="180">
        <f t="shared" si="0"/>
        <v>283</v>
      </c>
    </row>
    <row r="20" spans="1:247" s="54" customFormat="1" ht="9" customHeight="1">
      <c r="B20" s="104" t="s">
        <v>8</v>
      </c>
      <c r="C20" s="123" t="s">
        <v>125</v>
      </c>
      <c r="D20" s="182">
        <v>70</v>
      </c>
      <c r="E20" s="182">
        <v>281</v>
      </c>
      <c r="F20" s="182">
        <v>20</v>
      </c>
      <c r="G20" s="182">
        <v>980</v>
      </c>
      <c r="H20" s="182">
        <v>336</v>
      </c>
      <c r="I20" s="182">
        <f t="shared" si="0"/>
        <v>1687</v>
      </c>
    </row>
    <row r="21" spans="1:247" s="54" customFormat="1" ht="9" customHeight="1">
      <c r="B21" s="105" t="s">
        <v>14</v>
      </c>
      <c r="C21" s="61" t="s">
        <v>126</v>
      </c>
      <c r="D21" s="181">
        <v>28</v>
      </c>
      <c r="E21" s="181">
        <v>41</v>
      </c>
      <c r="F21" s="181">
        <v>7</v>
      </c>
      <c r="G21" s="181">
        <v>200</v>
      </c>
      <c r="H21" s="181">
        <v>40</v>
      </c>
      <c r="I21" s="180">
        <f t="shared" si="0"/>
        <v>316</v>
      </c>
    </row>
    <row r="22" spans="1:247" s="54" customFormat="1" ht="9" customHeight="1">
      <c r="B22" s="104" t="s">
        <v>15</v>
      </c>
      <c r="C22" s="123" t="s">
        <v>127</v>
      </c>
      <c r="D22" s="182">
        <v>42</v>
      </c>
      <c r="E22" s="182">
        <v>182</v>
      </c>
      <c r="F22" s="182">
        <v>24</v>
      </c>
      <c r="G22" s="182">
        <v>580</v>
      </c>
      <c r="H22" s="182">
        <v>352</v>
      </c>
      <c r="I22" s="182">
        <f t="shared" si="0"/>
        <v>1180</v>
      </c>
    </row>
    <row r="23" spans="1:247" s="54" customFormat="1" ht="9" customHeight="1">
      <c r="B23" s="105" t="s">
        <v>16</v>
      </c>
      <c r="C23" s="39" t="s">
        <v>128</v>
      </c>
      <c r="D23" s="180">
        <v>35</v>
      </c>
      <c r="E23" s="180">
        <v>118</v>
      </c>
      <c r="F23" s="180">
        <v>17</v>
      </c>
      <c r="G23" s="180">
        <v>380</v>
      </c>
      <c r="H23" s="180">
        <v>200</v>
      </c>
      <c r="I23" s="180">
        <f t="shared" si="0"/>
        <v>750</v>
      </c>
    </row>
    <row r="24" spans="1:247" s="54" customFormat="1" ht="9" customHeight="1">
      <c r="B24" s="104" t="s">
        <v>41</v>
      </c>
      <c r="C24" s="123" t="s">
        <v>129</v>
      </c>
      <c r="D24" s="182">
        <v>42</v>
      </c>
      <c r="E24" s="182">
        <v>103</v>
      </c>
      <c r="F24" s="182">
        <v>10</v>
      </c>
      <c r="G24" s="182">
        <v>296</v>
      </c>
      <c r="H24" s="182">
        <v>108</v>
      </c>
      <c r="I24" s="182">
        <f t="shared" si="0"/>
        <v>559</v>
      </c>
    </row>
    <row r="25" spans="1:247" s="54" customFormat="1" ht="9" customHeight="1">
      <c r="B25" s="105" t="s">
        <v>17</v>
      </c>
      <c r="C25" s="39" t="s">
        <v>130</v>
      </c>
      <c r="D25" s="180">
        <v>35</v>
      </c>
      <c r="E25" s="180">
        <v>98</v>
      </c>
      <c r="F25" s="180">
        <v>17</v>
      </c>
      <c r="G25" s="180">
        <v>360</v>
      </c>
      <c r="H25" s="180">
        <v>200</v>
      </c>
      <c r="I25" s="180">
        <f t="shared" si="0"/>
        <v>710</v>
      </c>
    </row>
    <row r="26" spans="1:247" s="176" customFormat="1" ht="18" customHeight="1">
      <c r="A26" s="82"/>
      <c r="B26" s="184" t="s">
        <v>3</v>
      </c>
      <c r="C26" s="185"/>
      <c r="D26" s="186">
        <f t="shared" ref="D26:H26" si="1">SUM(D11:D25)</f>
        <v>784</v>
      </c>
      <c r="E26" s="186">
        <f t="shared" si="1"/>
        <v>2266</v>
      </c>
      <c r="F26" s="186">
        <f t="shared" si="1"/>
        <v>220</v>
      </c>
      <c r="G26" s="186">
        <f t="shared" si="1"/>
        <v>7657</v>
      </c>
      <c r="H26" s="187">
        <f t="shared" si="1"/>
        <v>2973</v>
      </c>
      <c r="I26" s="187">
        <f t="shared" ref="I26" si="2">SUM(I11:I25)</f>
        <v>13900</v>
      </c>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row>
    <row r="27" spans="1:247" ht="22.5" customHeight="1">
      <c r="B27" s="211" t="str">
        <f>'Oferta de Juegos'!B27</f>
        <v>Al 28-02-2011</v>
      </c>
      <c r="I27" s="59"/>
    </row>
    <row r="28" spans="1:247" s="54" customFormat="1" ht="22.5" customHeight="1">
      <c r="B28" s="241" t="s">
        <v>147</v>
      </c>
      <c r="C28" s="242"/>
      <c r="D28" s="242"/>
      <c r="E28" s="242"/>
      <c r="F28" s="242"/>
      <c r="G28" s="242"/>
      <c r="H28" s="242"/>
      <c r="I28" s="219"/>
      <c r="J28" s="60"/>
    </row>
    <row r="29" spans="1:247" s="54" customFormat="1" ht="15" customHeight="1">
      <c r="B29" s="243" t="s">
        <v>13</v>
      </c>
      <c r="C29" s="229" t="s">
        <v>112</v>
      </c>
      <c r="D29" s="230" t="s">
        <v>133</v>
      </c>
      <c r="E29" s="231"/>
      <c r="F29" s="232"/>
      <c r="G29" s="229" t="s">
        <v>134</v>
      </c>
      <c r="H29" s="229" t="s">
        <v>109</v>
      </c>
      <c r="I29" s="240"/>
      <c r="J29" s="60"/>
    </row>
    <row r="30" spans="1:247" s="54" customFormat="1" ht="24" customHeight="1">
      <c r="B30" s="243"/>
      <c r="C30" s="229"/>
      <c r="D30" s="177" t="s">
        <v>105</v>
      </c>
      <c r="E30" s="179" t="s">
        <v>106</v>
      </c>
      <c r="F30" s="178" t="s">
        <v>107</v>
      </c>
      <c r="G30" s="229"/>
      <c r="H30" s="229"/>
      <c r="I30" s="240"/>
      <c r="J30" s="60"/>
    </row>
    <row r="31" spans="1:247" s="54" customFormat="1" ht="9" customHeight="1">
      <c r="B31" s="105" t="s">
        <v>36</v>
      </c>
      <c r="C31" s="39" t="s">
        <v>116</v>
      </c>
      <c r="D31" s="180">
        <v>49779.76</v>
      </c>
      <c r="E31" s="180">
        <v>43179.43</v>
      </c>
      <c r="F31" s="180">
        <v>40550</v>
      </c>
      <c r="G31" s="180">
        <v>52665.71</v>
      </c>
      <c r="H31" s="180">
        <v>599.80999999999995</v>
      </c>
      <c r="I31" s="218"/>
    </row>
    <row r="32" spans="1:247" s="54" customFormat="1" ht="9" customHeight="1">
      <c r="B32" s="104" t="s">
        <v>4</v>
      </c>
      <c r="C32" s="123" t="s">
        <v>117</v>
      </c>
      <c r="D32" s="182">
        <v>71798.210000000006</v>
      </c>
      <c r="E32" s="182">
        <v>25918.05</v>
      </c>
      <c r="F32" s="182">
        <v>3974.11</v>
      </c>
      <c r="G32" s="182">
        <v>66580.87</v>
      </c>
      <c r="H32" s="182">
        <v>1862.08</v>
      </c>
      <c r="I32" s="220"/>
    </row>
    <row r="33" spans="1:247" s="54" customFormat="1" ht="9" customHeight="1">
      <c r="B33" s="183" t="s">
        <v>80</v>
      </c>
      <c r="C33" s="39" t="s">
        <v>118</v>
      </c>
      <c r="D33" s="180">
        <v>55336.42</v>
      </c>
      <c r="E33" s="180">
        <v>37988.39</v>
      </c>
      <c r="F33" s="180">
        <v>38940</v>
      </c>
      <c r="G33" s="180">
        <v>63331.24</v>
      </c>
      <c r="H33" s="180">
        <v>177.32</v>
      </c>
      <c r="I33" s="218"/>
    </row>
    <row r="34" spans="1:247" s="54" customFormat="1" ht="9" customHeight="1">
      <c r="B34" s="104" t="s">
        <v>37</v>
      </c>
      <c r="C34" s="123" t="s">
        <v>119</v>
      </c>
      <c r="D34" s="182">
        <v>28406.71</v>
      </c>
      <c r="E34" s="182">
        <v>31923.09</v>
      </c>
      <c r="F34" s="182">
        <v>5639.64</v>
      </c>
      <c r="G34" s="182">
        <v>46927.53</v>
      </c>
      <c r="H34" s="182">
        <v>207.19</v>
      </c>
      <c r="I34" s="220"/>
    </row>
    <row r="35" spans="1:247" s="54" customFormat="1" ht="9" customHeight="1">
      <c r="B35" s="105" t="s">
        <v>131</v>
      </c>
      <c r="C35" s="39" t="s">
        <v>120</v>
      </c>
      <c r="D35" s="180">
        <v>66423.89</v>
      </c>
      <c r="E35" s="180">
        <v>53760.85</v>
      </c>
      <c r="F35" s="180">
        <v>56477.68</v>
      </c>
      <c r="G35" s="180">
        <v>46848.5</v>
      </c>
      <c r="H35" s="180">
        <v>245.54</v>
      </c>
      <c r="I35" s="218"/>
    </row>
    <row r="36" spans="1:247" s="54" customFormat="1" ht="9" customHeight="1">
      <c r="B36" s="104" t="s">
        <v>18</v>
      </c>
      <c r="C36" s="123" t="s">
        <v>121</v>
      </c>
      <c r="D36" s="182">
        <v>114446.93</v>
      </c>
      <c r="E36" s="182">
        <v>77814.509999999995</v>
      </c>
      <c r="F36" s="182">
        <v>15518.45</v>
      </c>
      <c r="G36" s="182">
        <v>73439.56</v>
      </c>
      <c r="H36" s="182">
        <v>853.69</v>
      </c>
      <c r="I36" s="220"/>
    </row>
    <row r="37" spans="1:247" s="54" customFormat="1" ht="9" customHeight="1">
      <c r="B37" s="105" t="s">
        <v>5</v>
      </c>
      <c r="C37" s="39" t="s">
        <v>122</v>
      </c>
      <c r="D37" s="180">
        <v>66822.070000000007</v>
      </c>
      <c r="E37" s="180">
        <v>32403.57</v>
      </c>
      <c r="F37" s="180">
        <v>16283.67</v>
      </c>
      <c r="G37" s="180">
        <v>45624.22</v>
      </c>
      <c r="H37" s="180">
        <v>2377.9499999999998</v>
      </c>
      <c r="I37" s="218"/>
    </row>
    <row r="38" spans="1:247" s="54" customFormat="1" ht="9" customHeight="1">
      <c r="B38" s="104" t="s">
        <v>6</v>
      </c>
      <c r="C38" s="123" t="s">
        <v>123</v>
      </c>
      <c r="D38" s="182">
        <v>28329.08</v>
      </c>
      <c r="E38" s="182">
        <v>50559.7</v>
      </c>
      <c r="F38" s="182">
        <v>20375</v>
      </c>
      <c r="G38" s="182">
        <v>42484.13</v>
      </c>
      <c r="H38" s="182">
        <v>0</v>
      </c>
      <c r="I38" s="220"/>
    </row>
    <row r="39" spans="1:247" s="54" customFormat="1" ht="9" customHeight="1">
      <c r="B39" s="105" t="s">
        <v>7</v>
      </c>
      <c r="C39" s="39" t="s">
        <v>124</v>
      </c>
      <c r="D39" s="180">
        <v>20732.14</v>
      </c>
      <c r="E39" s="180">
        <v>6218.25</v>
      </c>
      <c r="F39" s="180">
        <v>210.71</v>
      </c>
      <c r="G39" s="180">
        <v>12293.13</v>
      </c>
      <c r="H39" s="180">
        <v>0</v>
      </c>
      <c r="I39" s="218"/>
    </row>
    <row r="40" spans="1:247" s="54" customFormat="1" ht="9" customHeight="1">
      <c r="B40" s="104" t="s">
        <v>8</v>
      </c>
      <c r="C40" s="123" t="s">
        <v>125</v>
      </c>
      <c r="D40" s="182">
        <v>43180.1</v>
      </c>
      <c r="E40" s="182">
        <v>25841.68</v>
      </c>
      <c r="F40" s="182">
        <v>17590.54</v>
      </c>
      <c r="G40" s="182">
        <v>61371.18</v>
      </c>
      <c r="H40" s="182">
        <v>929.58</v>
      </c>
      <c r="I40" s="220"/>
    </row>
    <row r="41" spans="1:247" s="54" customFormat="1" ht="9" customHeight="1">
      <c r="B41" s="105" t="s">
        <v>14</v>
      </c>
      <c r="C41" s="61" t="s">
        <v>126</v>
      </c>
      <c r="D41" s="181">
        <v>35980.230000000003</v>
      </c>
      <c r="E41" s="181">
        <v>50123.91</v>
      </c>
      <c r="F41" s="181">
        <v>15012.76</v>
      </c>
      <c r="G41" s="181">
        <v>32182.74</v>
      </c>
      <c r="H41" s="181">
        <v>4523.84</v>
      </c>
      <c r="I41" s="218"/>
    </row>
    <row r="42" spans="1:247" s="54" customFormat="1" ht="9" customHeight="1">
      <c r="B42" s="104" t="s">
        <v>15</v>
      </c>
      <c r="C42" s="123" t="s">
        <v>127</v>
      </c>
      <c r="D42" s="182">
        <v>49865.52</v>
      </c>
      <c r="E42" s="182">
        <v>10889.38</v>
      </c>
      <c r="F42" s="182">
        <v>14002.38</v>
      </c>
      <c r="G42" s="182">
        <v>62542.239999999998</v>
      </c>
      <c r="H42" s="182">
        <v>103.38</v>
      </c>
      <c r="I42" s="220"/>
    </row>
    <row r="43" spans="1:247" s="54" customFormat="1" ht="9" customHeight="1">
      <c r="B43" s="105" t="s">
        <v>16</v>
      </c>
      <c r="C43" s="39" t="s">
        <v>128</v>
      </c>
      <c r="D43" s="180">
        <v>56212.24</v>
      </c>
      <c r="E43" s="180">
        <v>15325.42</v>
      </c>
      <c r="F43" s="180">
        <v>11089.08</v>
      </c>
      <c r="G43" s="180">
        <v>63157.38</v>
      </c>
      <c r="H43" s="180">
        <v>110.38</v>
      </c>
      <c r="I43" s="218"/>
    </row>
    <row r="44" spans="1:247" s="54" customFormat="1" ht="9" customHeight="1">
      <c r="B44" s="104" t="s">
        <v>41</v>
      </c>
      <c r="C44" s="123" t="s">
        <v>129</v>
      </c>
      <c r="D44" s="182">
        <v>31599.7</v>
      </c>
      <c r="E44" s="182">
        <v>17794.38</v>
      </c>
      <c r="F44" s="182">
        <v>9466.07</v>
      </c>
      <c r="G44" s="182">
        <v>55853.01</v>
      </c>
      <c r="H44" s="182">
        <v>677.28</v>
      </c>
      <c r="I44" s="220"/>
    </row>
    <row r="45" spans="1:247" s="54" customFormat="1" ht="9" customHeight="1">
      <c r="B45" s="105" t="s">
        <v>17</v>
      </c>
      <c r="C45" s="39" t="s">
        <v>130</v>
      </c>
      <c r="D45" s="180">
        <v>19306.63</v>
      </c>
      <c r="E45" s="180">
        <v>13927.48</v>
      </c>
      <c r="F45" s="180">
        <v>9760.5</v>
      </c>
      <c r="G45" s="180">
        <v>87460.7</v>
      </c>
      <c r="H45" s="180">
        <v>926.33</v>
      </c>
      <c r="I45" s="218"/>
    </row>
    <row r="46" spans="1:247" s="176" customFormat="1" ht="18" customHeight="1">
      <c r="A46" s="82"/>
      <c r="B46" s="184" t="s">
        <v>3</v>
      </c>
      <c r="C46" s="185"/>
      <c r="D46" s="186">
        <v>64053.18</v>
      </c>
      <c r="E46" s="186">
        <v>38449.379999999997</v>
      </c>
      <c r="F46" s="186">
        <v>18229.89</v>
      </c>
      <c r="G46" s="187">
        <v>60091.85</v>
      </c>
      <c r="H46" s="186">
        <v>647.85</v>
      </c>
      <c r="I46" s="221"/>
      <c r="J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row>
    <row r="47" spans="1:247" ht="22.5" customHeight="1">
      <c r="B47" s="211" t="s">
        <v>151</v>
      </c>
    </row>
    <row r="48" spans="1:247" s="54" customFormat="1" ht="22.5" customHeight="1">
      <c r="B48" s="241" t="s">
        <v>152</v>
      </c>
      <c r="C48" s="242"/>
      <c r="D48" s="242"/>
      <c r="E48" s="242"/>
      <c r="F48" s="242"/>
      <c r="G48" s="242"/>
      <c r="H48" s="242"/>
      <c r="I48" s="219"/>
    </row>
    <row r="49" spans="2:10" s="54" customFormat="1" ht="15" customHeight="1">
      <c r="B49" s="243" t="s">
        <v>13</v>
      </c>
      <c r="C49" s="229" t="s">
        <v>112</v>
      </c>
      <c r="D49" s="230" t="s">
        <v>133</v>
      </c>
      <c r="E49" s="231"/>
      <c r="F49" s="232"/>
      <c r="G49" s="229" t="s">
        <v>134</v>
      </c>
      <c r="H49" s="229" t="s">
        <v>109</v>
      </c>
      <c r="I49" s="240"/>
      <c r="J49" s="60"/>
    </row>
    <row r="50" spans="2:10" s="54" customFormat="1" ht="24" customHeight="1">
      <c r="B50" s="243"/>
      <c r="C50" s="229"/>
      <c r="D50" s="177" t="s">
        <v>105</v>
      </c>
      <c r="E50" s="179" t="s">
        <v>106</v>
      </c>
      <c r="F50" s="178" t="s">
        <v>107</v>
      </c>
      <c r="G50" s="229"/>
      <c r="H50" s="229"/>
      <c r="I50" s="240"/>
    </row>
    <row r="51" spans="2:10" s="54" customFormat="1" ht="9" customHeight="1">
      <c r="B51" s="105" t="s">
        <v>36</v>
      </c>
      <c r="C51" s="39" t="s">
        <v>116</v>
      </c>
      <c r="D51" s="213">
        <v>104.65</v>
      </c>
      <c r="E51" s="213">
        <v>90.77</v>
      </c>
      <c r="F51" s="213">
        <v>85.24</v>
      </c>
      <c r="G51" s="213">
        <v>110.71</v>
      </c>
      <c r="H51" s="213">
        <v>1.26</v>
      </c>
      <c r="I51" s="223"/>
    </row>
    <row r="52" spans="2:10" s="54" customFormat="1" ht="9" customHeight="1">
      <c r="B52" s="104" t="s">
        <v>4</v>
      </c>
      <c r="C52" s="123" t="s">
        <v>117</v>
      </c>
      <c r="D52" s="214">
        <v>150.93</v>
      </c>
      <c r="E52" s="214">
        <v>54.49</v>
      </c>
      <c r="F52" s="214">
        <v>8.35</v>
      </c>
      <c r="G52" s="214">
        <v>139.97</v>
      </c>
      <c r="H52" s="214">
        <v>3.91</v>
      </c>
      <c r="I52" s="222"/>
    </row>
    <row r="53" spans="2:10" s="54" customFormat="1" ht="9" customHeight="1">
      <c r="B53" s="183" t="s">
        <v>80</v>
      </c>
      <c r="C53" s="39" t="s">
        <v>118</v>
      </c>
      <c r="D53" s="213">
        <v>116.33</v>
      </c>
      <c r="E53" s="213">
        <v>79.86</v>
      </c>
      <c r="F53" s="213">
        <v>81.86</v>
      </c>
      <c r="G53" s="213">
        <v>133.13999999999999</v>
      </c>
      <c r="H53" s="213">
        <v>0.37</v>
      </c>
      <c r="I53" s="223"/>
    </row>
    <row r="54" spans="2:10" s="54" customFormat="1" ht="9" customHeight="1">
      <c r="B54" s="104" t="s">
        <v>37</v>
      </c>
      <c r="C54" s="123" t="s">
        <v>119</v>
      </c>
      <c r="D54" s="214">
        <v>59.72</v>
      </c>
      <c r="E54" s="214">
        <v>67.11</v>
      </c>
      <c r="F54" s="214">
        <v>11.86</v>
      </c>
      <c r="G54" s="214">
        <v>98.65</v>
      </c>
      <c r="H54" s="214">
        <v>0.44</v>
      </c>
      <c r="I54" s="222"/>
    </row>
    <row r="55" spans="2:10" s="54" customFormat="1" ht="9" customHeight="1">
      <c r="B55" s="105" t="s">
        <v>131</v>
      </c>
      <c r="C55" s="39" t="s">
        <v>120</v>
      </c>
      <c r="D55" s="213">
        <v>139.63999999999999</v>
      </c>
      <c r="E55" s="213">
        <v>113.02</v>
      </c>
      <c r="F55" s="213">
        <v>118.73</v>
      </c>
      <c r="G55" s="213">
        <v>98.49</v>
      </c>
      <c r="H55" s="213">
        <v>0.52</v>
      </c>
      <c r="I55" s="223"/>
    </row>
    <row r="56" spans="2:10" s="54" customFormat="1" ht="9" customHeight="1">
      <c r="B56" s="104" t="s">
        <v>18</v>
      </c>
      <c r="C56" s="123" t="s">
        <v>121</v>
      </c>
      <c r="D56" s="214">
        <v>240.59</v>
      </c>
      <c r="E56" s="214">
        <v>163.58000000000001</v>
      </c>
      <c r="F56" s="214">
        <v>32.619999999999997</v>
      </c>
      <c r="G56" s="214">
        <v>154.38999999999999</v>
      </c>
      <c r="H56" s="214">
        <v>1.79</v>
      </c>
      <c r="I56" s="222"/>
    </row>
    <row r="57" spans="2:10" s="54" customFormat="1" ht="9" customHeight="1">
      <c r="B57" s="105" t="s">
        <v>5</v>
      </c>
      <c r="C57" s="39" t="s">
        <v>122</v>
      </c>
      <c r="D57" s="213">
        <v>140.47</v>
      </c>
      <c r="E57" s="213">
        <v>68.12</v>
      </c>
      <c r="F57" s="213">
        <v>34.229999999999997</v>
      </c>
      <c r="G57" s="213">
        <v>95.91</v>
      </c>
      <c r="H57" s="213">
        <v>5</v>
      </c>
      <c r="I57" s="223"/>
    </row>
    <row r="58" spans="2:10" s="54" customFormat="1" ht="9" customHeight="1">
      <c r="B58" s="104" t="s">
        <v>6</v>
      </c>
      <c r="C58" s="123" t="s">
        <v>123</v>
      </c>
      <c r="D58" s="214">
        <v>59.55</v>
      </c>
      <c r="E58" s="214">
        <v>106.29</v>
      </c>
      <c r="F58" s="214">
        <v>42.83</v>
      </c>
      <c r="G58" s="214">
        <v>89.31</v>
      </c>
      <c r="H58" s="214">
        <v>0</v>
      </c>
      <c r="I58" s="222"/>
    </row>
    <row r="59" spans="2:10" s="54" customFormat="1" ht="9" customHeight="1">
      <c r="B59" s="105" t="s">
        <v>7</v>
      </c>
      <c r="C59" s="39" t="s">
        <v>124</v>
      </c>
      <c r="D59" s="213">
        <v>43.58</v>
      </c>
      <c r="E59" s="213">
        <v>13.07</v>
      </c>
      <c r="F59" s="213">
        <v>0.44</v>
      </c>
      <c r="G59" s="213">
        <v>25.84</v>
      </c>
      <c r="H59" s="213">
        <v>0</v>
      </c>
      <c r="I59" s="223"/>
    </row>
    <row r="60" spans="2:10" s="54" customFormat="1" ht="9" customHeight="1">
      <c r="B60" s="104" t="s">
        <v>8</v>
      </c>
      <c r="C60" s="123" t="s">
        <v>125</v>
      </c>
      <c r="D60" s="214">
        <v>90.77</v>
      </c>
      <c r="E60" s="214">
        <v>54.32</v>
      </c>
      <c r="F60" s="214">
        <v>36.979999999999997</v>
      </c>
      <c r="G60" s="214">
        <v>129.02000000000001</v>
      </c>
      <c r="H60" s="214">
        <v>1.95</v>
      </c>
      <c r="I60" s="222"/>
    </row>
    <row r="61" spans="2:10" s="54" customFormat="1" ht="9" customHeight="1">
      <c r="B61" s="105" t="s">
        <v>14</v>
      </c>
      <c r="C61" s="61" t="s">
        <v>126</v>
      </c>
      <c r="D61" s="215">
        <v>75.64</v>
      </c>
      <c r="E61" s="215">
        <v>105.37</v>
      </c>
      <c r="F61" s="215">
        <v>31.56</v>
      </c>
      <c r="G61" s="215">
        <v>67.650000000000006</v>
      </c>
      <c r="H61" s="215">
        <v>9.51</v>
      </c>
      <c r="I61" s="223"/>
    </row>
    <row r="62" spans="2:10" s="54" customFormat="1" ht="9" customHeight="1">
      <c r="B62" s="104" t="s">
        <v>15</v>
      </c>
      <c r="C62" s="123" t="s">
        <v>127</v>
      </c>
      <c r="D62" s="214">
        <v>104.83</v>
      </c>
      <c r="E62" s="214">
        <v>22.89</v>
      </c>
      <c r="F62" s="214">
        <v>29.44</v>
      </c>
      <c r="G62" s="214">
        <v>131.47999999999999</v>
      </c>
      <c r="H62" s="214">
        <v>0.22</v>
      </c>
      <c r="I62" s="222"/>
    </row>
    <row r="63" spans="2:10" s="54" customFormat="1" ht="9" customHeight="1">
      <c r="B63" s="105" t="s">
        <v>16</v>
      </c>
      <c r="C63" s="39" t="s">
        <v>128</v>
      </c>
      <c r="D63" s="213">
        <v>118.17</v>
      </c>
      <c r="E63" s="213">
        <v>32.22</v>
      </c>
      <c r="F63" s="213">
        <v>23.31</v>
      </c>
      <c r="G63" s="213">
        <v>132.77000000000001</v>
      </c>
      <c r="H63" s="213">
        <v>0.23</v>
      </c>
      <c r="I63" s="223"/>
    </row>
    <row r="64" spans="2:10" s="54" customFormat="1" ht="9" customHeight="1">
      <c r="B64" s="104" t="s">
        <v>41</v>
      </c>
      <c r="C64" s="123" t="s">
        <v>129</v>
      </c>
      <c r="D64" s="214">
        <v>66.430000000000007</v>
      </c>
      <c r="E64" s="214">
        <v>37.409999999999997</v>
      </c>
      <c r="F64" s="214">
        <v>19.899999999999999</v>
      </c>
      <c r="G64" s="214">
        <v>117.41</v>
      </c>
      <c r="H64" s="214">
        <v>1.42</v>
      </c>
      <c r="I64" s="222"/>
    </row>
    <row r="65" spans="1:247" s="54" customFormat="1" ht="9" customHeight="1">
      <c r="B65" s="105" t="s">
        <v>17</v>
      </c>
      <c r="C65" s="39" t="s">
        <v>130</v>
      </c>
      <c r="D65" s="213">
        <v>40.590000000000003</v>
      </c>
      <c r="E65" s="213">
        <v>29.28</v>
      </c>
      <c r="F65" s="213">
        <v>20.52</v>
      </c>
      <c r="G65" s="213">
        <v>183.86</v>
      </c>
      <c r="H65" s="213">
        <v>1.95</v>
      </c>
      <c r="I65" s="223"/>
    </row>
    <row r="66" spans="1:247" s="176" customFormat="1" ht="18" customHeight="1">
      <c r="A66" s="82"/>
      <c r="B66" s="184" t="s">
        <v>3</v>
      </c>
      <c r="C66" s="185"/>
      <c r="D66" s="216">
        <v>134.65</v>
      </c>
      <c r="E66" s="216">
        <v>80.83</v>
      </c>
      <c r="F66" s="216">
        <v>38.32</v>
      </c>
      <c r="G66" s="217">
        <v>126.33</v>
      </c>
      <c r="H66" s="216">
        <v>1.36</v>
      </c>
      <c r="I66" s="224"/>
      <c r="J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row>
    <row r="67" spans="1:247" ht="22.5" customHeight="1">
      <c r="B67" s="211" t="str">
        <f>B47</f>
        <v>Win Febrero 2011 y posiciones de juego al 28-02-2011</v>
      </c>
    </row>
  </sheetData>
  <mergeCells count="21">
    <mergeCell ref="I29:I30"/>
    <mergeCell ref="I9:I10"/>
    <mergeCell ref="B8:I8"/>
    <mergeCell ref="B29:B30"/>
    <mergeCell ref="C29:C30"/>
    <mergeCell ref="D29:F29"/>
    <mergeCell ref="G29:G30"/>
    <mergeCell ref="H29:H30"/>
    <mergeCell ref="B9:B10"/>
    <mergeCell ref="C9:C10"/>
    <mergeCell ref="D9:F9"/>
    <mergeCell ref="G9:G10"/>
    <mergeCell ref="H9:H10"/>
    <mergeCell ref="B28:H28"/>
    <mergeCell ref="I49:I50"/>
    <mergeCell ref="B48:H48"/>
    <mergeCell ref="B49:B50"/>
    <mergeCell ref="C49:C50"/>
    <mergeCell ref="D49:F49"/>
    <mergeCell ref="G49:G50"/>
    <mergeCell ref="H49:H50"/>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U31"/>
  <sheetViews>
    <sheetView showGridLines="0" zoomScaleNormal="100" workbookViewId="0"/>
  </sheetViews>
  <sheetFormatPr baseColWidth="10" defaultRowHeight="9"/>
  <cols>
    <col min="1" max="1" width="4.140625" style="6" customWidth="1"/>
    <col min="2" max="2" width="21.42578125" style="1" customWidth="1"/>
    <col min="3" max="3" width="10.5703125" style="1" customWidth="1"/>
    <col min="4" max="4" width="11" style="1" customWidth="1"/>
    <col min="5" max="6" width="10" style="1" customWidth="1"/>
    <col min="7" max="7" width="10.7109375" style="1" customWidth="1"/>
    <col min="8" max="8" width="10" style="1" customWidth="1"/>
    <col min="9" max="9" width="11.140625" style="1" hidden="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4" t="s">
        <v>62</v>
      </c>
      <c r="C8" s="245"/>
      <c r="D8" s="245"/>
      <c r="E8" s="245"/>
      <c r="F8" s="245"/>
      <c r="G8" s="245"/>
      <c r="H8" s="245"/>
      <c r="I8" s="245"/>
      <c r="J8" s="245"/>
      <c r="K8" s="245"/>
      <c r="L8" s="245"/>
      <c r="M8" s="245"/>
      <c r="N8" s="245"/>
      <c r="O8" s="245"/>
      <c r="P8" s="246"/>
      <c r="Q8" s="23"/>
      <c r="S8" s="2"/>
    </row>
    <row r="9" spans="1:21" ht="11.25">
      <c r="A9" s="21"/>
      <c r="B9" s="136" t="s">
        <v>13</v>
      </c>
      <c r="C9" s="25" t="s">
        <v>43</v>
      </c>
      <c r="D9" s="25" t="s">
        <v>44</v>
      </c>
      <c r="E9" s="25" t="s">
        <v>45</v>
      </c>
      <c r="F9" s="25" t="s">
        <v>46</v>
      </c>
      <c r="G9" s="25" t="s">
        <v>47</v>
      </c>
      <c r="H9" s="25" t="s">
        <v>48</v>
      </c>
      <c r="I9" s="25" t="s">
        <v>49</v>
      </c>
      <c r="J9" s="25" t="s">
        <v>50</v>
      </c>
      <c r="K9" s="25" t="s">
        <v>51</v>
      </c>
      <c r="L9" s="25" t="s">
        <v>77</v>
      </c>
      <c r="M9" s="25" t="s">
        <v>78</v>
      </c>
      <c r="N9" s="25" t="s">
        <v>79</v>
      </c>
      <c r="O9" s="25" t="s">
        <v>34</v>
      </c>
      <c r="P9" s="137" t="s">
        <v>35</v>
      </c>
      <c r="Q9" s="23"/>
    </row>
    <row r="10" spans="1:21">
      <c r="A10" s="21"/>
      <c r="B10" s="98" t="s">
        <v>36</v>
      </c>
      <c r="C10" s="27">
        <v>917173987</v>
      </c>
      <c r="D10" s="27">
        <v>786417914</v>
      </c>
      <c r="E10" s="27"/>
      <c r="F10" s="27"/>
      <c r="G10" s="27"/>
      <c r="H10" s="27"/>
      <c r="I10" s="27"/>
      <c r="J10" s="27"/>
      <c r="K10" s="27"/>
      <c r="L10" s="27"/>
      <c r="M10" s="27"/>
      <c r="N10" s="27"/>
      <c r="O10" s="27">
        <f>SUM(C10:N10)</f>
        <v>1703591901</v>
      </c>
      <c r="P10" s="31">
        <v>3527140.42</v>
      </c>
      <c r="Q10" s="23"/>
      <c r="T10" s="132"/>
      <c r="U10" s="108"/>
    </row>
    <row r="11" spans="1:21" s="3" customFormat="1">
      <c r="A11" s="21"/>
      <c r="B11" s="99" t="s">
        <v>4</v>
      </c>
      <c r="C11" s="26">
        <v>1919163250</v>
      </c>
      <c r="D11" s="26">
        <v>1714204455</v>
      </c>
      <c r="E11" s="26"/>
      <c r="F11" s="26"/>
      <c r="G11" s="26"/>
      <c r="H11" s="26"/>
      <c r="I11" s="26"/>
      <c r="J11" s="26"/>
      <c r="K11" s="26"/>
      <c r="L11" s="26"/>
      <c r="M11" s="26"/>
      <c r="N11" s="26"/>
      <c r="O11" s="26">
        <f t="shared" ref="O11:O24" si="0">SUM(C11:N11)</f>
        <v>3633367705</v>
      </c>
      <c r="P11" s="32">
        <v>7524757.75</v>
      </c>
      <c r="Q11" s="22"/>
      <c r="R11" s="4"/>
      <c r="T11" s="132"/>
      <c r="U11" s="108"/>
    </row>
    <row r="12" spans="1:21" s="3" customFormat="1">
      <c r="A12" s="21"/>
      <c r="B12" s="98" t="s">
        <v>80</v>
      </c>
      <c r="C12" s="27">
        <v>677869376</v>
      </c>
      <c r="D12" s="27">
        <v>591571008</v>
      </c>
      <c r="E12" s="27"/>
      <c r="F12" s="27"/>
      <c r="G12" s="27"/>
      <c r="H12" s="27"/>
      <c r="I12" s="27"/>
      <c r="J12" s="27"/>
      <c r="K12" s="27"/>
      <c r="L12" s="27"/>
      <c r="M12" s="27"/>
      <c r="N12" s="27"/>
      <c r="O12" s="27">
        <f t="shared" si="0"/>
        <v>1269440384</v>
      </c>
      <c r="P12" s="31">
        <v>2628595.88</v>
      </c>
      <c r="Q12" s="22"/>
      <c r="R12" s="4"/>
      <c r="T12" s="132"/>
      <c r="U12" s="108"/>
    </row>
    <row r="13" spans="1:21" s="3" customFormat="1">
      <c r="A13" s="21"/>
      <c r="B13" s="100" t="s">
        <v>37</v>
      </c>
      <c r="C13" s="28">
        <v>506585826</v>
      </c>
      <c r="D13" s="28">
        <v>500818498</v>
      </c>
      <c r="E13" s="28"/>
      <c r="F13" s="28"/>
      <c r="G13" s="28"/>
      <c r="H13" s="28"/>
      <c r="I13" s="28"/>
      <c r="J13" s="28"/>
      <c r="K13" s="28"/>
      <c r="L13" s="28"/>
      <c r="M13" s="28"/>
      <c r="N13" s="28"/>
      <c r="O13" s="28">
        <f t="shared" si="0"/>
        <v>1007404324</v>
      </c>
      <c r="P13" s="32">
        <v>2087856.88</v>
      </c>
      <c r="Q13" s="22"/>
      <c r="R13" s="4"/>
      <c r="T13" s="132"/>
      <c r="U13" s="108"/>
    </row>
    <row r="14" spans="1:21" s="3" customFormat="1">
      <c r="A14" s="21"/>
      <c r="B14" s="98" t="s">
        <v>40</v>
      </c>
      <c r="C14" s="29">
        <v>1983659480</v>
      </c>
      <c r="D14" s="29">
        <v>1763768039</v>
      </c>
      <c r="E14" s="29"/>
      <c r="F14" s="29"/>
      <c r="G14" s="29"/>
      <c r="H14" s="29"/>
      <c r="I14" s="29"/>
      <c r="J14" s="29"/>
      <c r="K14" s="29"/>
      <c r="L14" s="29"/>
      <c r="M14" s="29"/>
      <c r="N14" s="29"/>
      <c r="O14" s="29">
        <f t="shared" si="0"/>
        <v>3747427519</v>
      </c>
      <c r="P14" s="31">
        <v>7760726.3499999996</v>
      </c>
      <c r="Q14" s="22"/>
      <c r="R14" s="4"/>
      <c r="T14" s="132"/>
      <c r="U14" s="108"/>
    </row>
    <row r="15" spans="1:21" s="3" customFormat="1">
      <c r="A15" s="21"/>
      <c r="B15" s="100" t="s">
        <v>18</v>
      </c>
      <c r="C15" s="30">
        <v>5519874024</v>
      </c>
      <c r="D15" s="30">
        <v>4739195818</v>
      </c>
      <c r="E15" s="30"/>
      <c r="F15" s="30"/>
      <c r="G15" s="30"/>
      <c r="H15" s="30"/>
      <c r="I15" s="30"/>
      <c r="J15" s="30"/>
      <c r="K15" s="30"/>
      <c r="L15" s="30"/>
      <c r="M15" s="30"/>
      <c r="N15" s="30"/>
      <c r="O15" s="30">
        <f t="shared" si="0"/>
        <v>10259069842</v>
      </c>
      <c r="P15" s="32">
        <v>21240720.199999999</v>
      </c>
      <c r="Q15" s="22"/>
      <c r="R15" s="4"/>
      <c r="T15" s="132"/>
      <c r="U15" s="108"/>
    </row>
    <row r="16" spans="1:21" s="3" customFormat="1">
      <c r="A16" s="21"/>
      <c r="B16" s="98" t="s">
        <v>5</v>
      </c>
      <c r="C16" s="27">
        <v>457838986</v>
      </c>
      <c r="D16" s="27">
        <v>438681232</v>
      </c>
      <c r="E16" s="27"/>
      <c r="F16" s="27"/>
      <c r="G16" s="27"/>
      <c r="H16" s="27"/>
      <c r="I16" s="27"/>
      <c r="J16" s="27"/>
      <c r="K16" s="27"/>
      <c r="L16" s="27"/>
      <c r="M16" s="27"/>
      <c r="N16" s="27"/>
      <c r="O16" s="27">
        <f t="shared" si="0"/>
        <v>896520218</v>
      </c>
      <c r="P16" s="31">
        <v>1857634.16</v>
      </c>
      <c r="Q16" s="22"/>
      <c r="R16" s="4"/>
      <c r="T16" s="132"/>
      <c r="U16" s="108"/>
    </row>
    <row r="17" spans="1:21" s="3" customFormat="1">
      <c r="A17" s="21"/>
      <c r="B17" s="100" t="s">
        <v>6</v>
      </c>
      <c r="C17" s="30">
        <v>726198775</v>
      </c>
      <c r="D17" s="30">
        <v>598587213</v>
      </c>
      <c r="E17" s="30"/>
      <c r="F17" s="30"/>
      <c r="G17" s="30"/>
      <c r="H17" s="30"/>
      <c r="I17" s="30"/>
      <c r="J17" s="30"/>
      <c r="K17" s="30"/>
      <c r="L17" s="30"/>
      <c r="M17" s="30"/>
      <c r="N17" s="30"/>
      <c r="O17" s="30">
        <f t="shared" si="0"/>
        <v>1324785988</v>
      </c>
      <c r="P17" s="32">
        <v>2742089.69</v>
      </c>
      <c r="Q17" s="22"/>
      <c r="R17" s="4"/>
      <c r="T17" s="132"/>
      <c r="U17" s="108"/>
    </row>
    <row r="18" spans="1:21" s="3" customFormat="1">
      <c r="A18" s="21"/>
      <c r="B18" s="98" t="s">
        <v>7</v>
      </c>
      <c r="C18" s="27">
        <v>58111284</v>
      </c>
      <c r="D18" s="27">
        <v>59206276</v>
      </c>
      <c r="E18" s="27"/>
      <c r="F18" s="27"/>
      <c r="G18" s="27"/>
      <c r="H18" s="27"/>
      <c r="I18" s="27"/>
      <c r="J18" s="27"/>
      <c r="K18" s="27"/>
      <c r="L18" s="27"/>
      <c r="M18" s="27"/>
      <c r="N18" s="27"/>
      <c r="O18" s="27">
        <f t="shared" si="0"/>
        <v>117317560</v>
      </c>
      <c r="P18" s="31">
        <v>243194.14</v>
      </c>
      <c r="Q18" s="22"/>
      <c r="R18" s="4"/>
      <c r="T18" s="132"/>
      <c r="U18" s="108"/>
    </row>
    <row r="19" spans="1:21" s="3" customFormat="1">
      <c r="A19" s="21"/>
      <c r="B19" s="100" t="s">
        <v>8</v>
      </c>
      <c r="C19" s="30">
        <v>2364766435</v>
      </c>
      <c r="D19" s="30">
        <v>1990576664</v>
      </c>
      <c r="E19" s="30"/>
      <c r="F19" s="30"/>
      <c r="G19" s="30"/>
      <c r="H19" s="30"/>
      <c r="I19" s="30"/>
      <c r="J19" s="30"/>
      <c r="K19" s="30"/>
      <c r="L19" s="30"/>
      <c r="M19" s="30"/>
      <c r="N19" s="30"/>
      <c r="O19" s="30">
        <f t="shared" si="0"/>
        <v>4355343099</v>
      </c>
      <c r="P19" s="32">
        <v>9016184.7699999996</v>
      </c>
      <c r="Q19" s="22"/>
      <c r="R19" s="4"/>
      <c r="T19" s="132"/>
      <c r="U19" s="108"/>
    </row>
    <row r="20" spans="1:21" s="3" customFormat="1">
      <c r="A20" s="21"/>
      <c r="B20" s="98" t="s">
        <v>42</v>
      </c>
      <c r="C20" s="27">
        <v>292587363</v>
      </c>
      <c r="D20" s="27">
        <v>273983303</v>
      </c>
      <c r="E20" s="27"/>
      <c r="F20" s="27"/>
      <c r="G20" s="27"/>
      <c r="H20" s="27"/>
      <c r="I20" s="27"/>
      <c r="J20" s="27"/>
      <c r="K20" s="27"/>
      <c r="L20" s="27"/>
      <c r="M20" s="27"/>
      <c r="N20" s="27"/>
      <c r="O20" s="27">
        <f t="shared" si="0"/>
        <v>566570666</v>
      </c>
      <c r="P20" s="31">
        <v>1173770.55</v>
      </c>
      <c r="Q20" s="22"/>
      <c r="R20" s="4"/>
      <c r="T20" s="132"/>
      <c r="U20" s="108"/>
    </row>
    <row r="21" spans="1:21" s="3" customFormat="1">
      <c r="A21" s="21"/>
      <c r="B21" s="100" t="s">
        <v>15</v>
      </c>
      <c r="C21" s="30">
        <v>1268712779</v>
      </c>
      <c r="D21" s="30">
        <v>1150022302</v>
      </c>
      <c r="E21" s="30"/>
      <c r="F21" s="30"/>
      <c r="G21" s="30"/>
      <c r="H21" s="30"/>
      <c r="I21" s="30"/>
      <c r="J21" s="30"/>
      <c r="K21" s="30"/>
      <c r="L21" s="30"/>
      <c r="M21" s="30"/>
      <c r="N21" s="30"/>
      <c r="O21" s="30">
        <f t="shared" si="0"/>
        <v>2418735081</v>
      </c>
      <c r="P21" s="32">
        <v>5009759.95</v>
      </c>
      <c r="Q21" s="22"/>
      <c r="R21" s="4"/>
      <c r="T21" s="132"/>
      <c r="U21" s="108"/>
    </row>
    <row r="22" spans="1:21" s="3" customFormat="1">
      <c r="A22" s="21"/>
      <c r="B22" s="98" t="s">
        <v>16</v>
      </c>
      <c r="C22" s="27">
        <v>740726112</v>
      </c>
      <c r="D22" s="27">
        <v>783614252</v>
      </c>
      <c r="E22" s="27"/>
      <c r="F22" s="27"/>
      <c r="G22" s="27"/>
      <c r="H22" s="27"/>
      <c r="I22" s="27"/>
      <c r="J22" s="27"/>
      <c r="K22" s="27"/>
      <c r="L22" s="27"/>
      <c r="M22" s="27"/>
      <c r="N22" s="27"/>
      <c r="O22" s="27">
        <f t="shared" si="0"/>
        <v>1524340364</v>
      </c>
      <c r="P22" s="31">
        <v>3160736.82</v>
      </c>
      <c r="Q22" s="22"/>
      <c r="R22" s="4"/>
      <c r="T22" s="132"/>
      <c r="U22" s="108"/>
    </row>
    <row r="23" spans="1:21" s="3" customFormat="1">
      <c r="A23" s="21"/>
      <c r="B23" s="100" t="s">
        <v>41</v>
      </c>
      <c r="C23" s="30">
        <v>614486320</v>
      </c>
      <c r="D23" s="30">
        <v>556088596</v>
      </c>
      <c r="E23" s="30"/>
      <c r="F23" s="30"/>
      <c r="G23" s="30"/>
      <c r="H23" s="30"/>
      <c r="I23" s="30"/>
      <c r="J23" s="30"/>
      <c r="K23" s="30"/>
      <c r="L23" s="30"/>
      <c r="M23" s="30"/>
      <c r="N23" s="30"/>
      <c r="O23" s="30">
        <f t="shared" si="0"/>
        <v>1170574916</v>
      </c>
      <c r="P23" s="32">
        <v>2424503.2400000002</v>
      </c>
      <c r="Q23" s="22"/>
      <c r="R23" s="4"/>
      <c r="T23" s="132"/>
      <c r="U23" s="108"/>
    </row>
    <row r="24" spans="1:21" s="3" customFormat="1">
      <c r="A24" s="21"/>
      <c r="B24" s="98" t="s">
        <v>17</v>
      </c>
      <c r="C24" s="27">
        <v>963055701</v>
      </c>
      <c r="D24" s="27">
        <v>948574811</v>
      </c>
      <c r="E24" s="27"/>
      <c r="F24" s="27"/>
      <c r="G24" s="27"/>
      <c r="H24" s="27"/>
      <c r="I24" s="27"/>
      <c r="J24" s="27"/>
      <c r="K24" s="27"/>
      <c r="L24" s="27"/>
      <c r="M24" s="27"/>
      <c r="N24" s="27"/>
      <c r="O24" s="27">
        <f t="shared" si="0"/>
        <v>1911630512</v>
      </c>
      <c r="P24" s="31">
        <v>3961771.47</v>
      </c>
      <c r="Q24" s="22"/>
      <c r="R24" s="4"/>
      <c r="T24" s="132"/>
      <c r="U24" s="108"/>
    </row>
    <row r="25" spans="1:21" s="3" customFormat="1" ht="18" customHeight="1">
      <c r="A25" s="21"/>
      <c r="B25" s="91" t="s">
        <v>9</v>
      </c>
      <c r="C25" s="91">
        <f t="shared" ref="C25:N25" si="1">SUM(C10:C24)</f>
        <v>19010809698</v>
      </c>
      <c r="D25" s="91">
        <f t="shared" si="1"/>
        <v>16895310381</v>
      </c>
      <c r="E25" s="91">
        <f t="shared" si="1"/>
        <v>0</v>
      </c>
      <c r="F25" s="91">
        <f t="shared" si="1"/>
        <v>0</v>
      </c>
      <c r="G25" s="91">
        <f t="shared" si="1"/>
        <v>0</v>
      </c>
      <c r="H25" s="91">
        <f t="shared" si="1"/>
        <v>0</v>
      </c>
      <c r="I25" s="91">
        <f t="shared" si="1"/>
        <v>0</v>
      </c>
      <c r="J25" s="91">
        <f t="shared" si="1"/>
        <v>0</v>
      </c>
      <c r="K25" s="91">
        <f t="shared" si="1"/>
        <v>0</v>
      </c>
      <c r="L25" s="91">
        <f t="shared" si="1"/>
        <v>0</v>
      </c>
      <c r="M25" s="91">
        <f t="shared" si="1"/>
        <v>0</v>
      </c>
      <c r="N25" s="91">
        <f t="shared" si="1"/>
        <v>0</v>
      </c>
      <c r="O25" s="91">
        <f t="shared" ref="O25:O26" si="2">SUM(C25:N25)</f>
        <v>35906120079</v>
      </c>
      <c r="P25" s="91">
        <f>SUM(P10:P24)</f>
        <v>74359442.269999981</v>
      </c>
      <c r="Q25" s="22"/>
      <c r="R25" s="4"/>
      <c r="U25" s="108"/>
    </row>
    <row r="26" spans="1:21" ht="18" customHeight="1">
      <c r="A26" s="21"/>
      <c r="B26" s="91" t="s">
        <v>10</v>
      </c>
      <c r="C26" s="91">
        <f t="shared" ref="C26:D26" si="3">C25/C27</f>
        <v>38841961.625531219</v>
      </c>
      <c r="D26" s="91">
        <f t="shared" si="3"/>
        <v>35517480.67228657</v>
      </c>
      <c r="E26" s="91"/>
      <c r="F26" s="91"/>
      <c r="G26" s="91"/>
      <c r="H26" s="91"/>
      <c r="I26" s="91"/>
      <c r="J26" s="91"/>
      <c r="K26" s="91"/>
      <c r="L26" s="91"/>
      <c r="M26" s="91"/>
      <c r="N26" s="91"/>
      <c r="O26" s="91">
        <f t="shared" si="2"/>
        <v>74359442.297817796</v>
      </c>
      <c r="P26" s="91"/>
      <c r="Q26" s="23"/>
    </row>
    <row r="27" spans="1:21" ht="16.5" customHeight="1">
      <c r="A27" s="21"/>
      <c r="B27" s="91" t="s">
        <v>32</v>
      </c>
      <c r="C27" s="109">
        <v>489.44</v>
      </c>
      <c r="D27" s="109">
        <v>475.69</v>
      </c>
      <c r="E27" s="109"/>
      <c r="F27" s="92"/>
      <c r="G27" s="92"/>
      <c r="H27" s="92"/>
      <c r="I27" s="92"/>
      <c r="J27" s="92"/>
      <c r="K27" s="92"/>
      <c r="L27" s="92"/>
      <c r="M27" s="92"/>
      <c r="N27" s="92"/>
      <c r="O27" s="92"/>
      <c r="P27" s="92"/>
      <c r="Q27" s="24"/>
    </row>
    <row r="28" spans="1:21" ht="22.5" customHeight="1"/>
    <row r="29" spans="1:21" ht="15" customHeight="1"/>
    <row r="30" spans="1:21" ht="15" customHeight="1"/>
    <row r="31" spans="1:21"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S50"/>
  <sheetViews>
    <sheetView showGridLines="0" zoomScaleNormal="100" zoomScalePageLayoutView="90" workbookViewId="0"/>
  </sheetViews>
  <sheetFormatPr baseColWidth="10" defaultRowHeight="15"/>
  <cols>
    <col min="1" max="1" width="4.140625" style="35" customWidth="1"/>
    <col min="2" max="2" width="19.42578125" bestFit="1" customWidth="1"/>
    <col min="3" max="8" width="10" customWidth="1"/>
    <col min="9" max="14" width="10" hidden="1" customWidth="1"/>
    <col min="15" max="15" width="10.5703125"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7" t="s">
        <v>60</v>
      </c>
      <c r="C8" s="248"/>
      <c r="D8" s="248"/>
      <c r="E8" s="248"/>
      <c r="F8" s="248"/>
      <c r="G8" s="248"/>
      <c r="H8" s="248"/>
      <c r="I8" s="248"/>
      <c r="J8" s="248"/>
      <c r="K8" s="248"/>
      <c r="L8" s="248"/>
      <c r="M8" s="248"/>
      <c r="N8" s="248"/>
      <c r="O8" s="248"/>
      <c r="P8" s="249"/>
      <c r="Q8" s="40"/>
      <c r="R8" s="7"/>
    </row>
    <row r="9" spans="1:19" s="1" customFormat="1" ht="11.25" customHeight="1">
      <c r="A9" s="6"/>
      <c r="B9" s="42" t="s">
        <v>13</v>
      </c>
      <c r="C9" s="43" t="s">
        <v>43</v>
      </c>
      <c r="D9" s="43" t="s">
        <v>44</v>
      </c>
      <c r="E9" s="43" t="s">
        <v>45</v>
      </c>
      <c r="F9" s="43" t="s">
        <v>46</v>
      </c>
      <c r="G9" s="43" t="s">
        <v>47</v>
      </c>
      <c r="H9" s="43" t="s">
        <v>48</v>
      </c>
      <c r="I9" s="43" t="s">
        <v>49</v>
      </c>
      <c r="J9" s="43" t="s">
        <v>50</v>
      </c>
      <c r="K9" s="43" t="s">
        <v>51</v>
      </c>
      <c r="L9" s="43" t="s">
        <v>0</v>
      </c>
      <c r="M9" s="43" t="s">
        <v>1</v>
      </c>
      <c r="N9" s="43" t="s">
        <v>2</v>
      </c>
      <c r="O9" s="43" t="s">
        <v>34</v>
      </c>
      <c r="P9" s="44" t="s">
        <v>35</v>
      </c>
      <c r="Q9" s="23"/>
      <c r="R9" s="6"/>
    </row>
    <row r="10" spans="1:19" s="1" customFormat="1" ht="9">
      <c r="A10" s="6"/>
      <c r="B10" s="101" t="s">
        <v>36</v>
      </c>
      <c r="C10" s="39">
        <v>152605420</v>
      </c>
      <c r="D10" s="39">
        <v>130849367</v>
      </c>
      <c r="E10" s="39"/>
      <c r="F10" s="39"/>
      <c r="G10" s="39"/>
      <c r="H10" s="39"/>
      <c r="I10" s="39"/>
      <c r="J10" s="39"/>
      <c r="K10" s="39"/>
      <c r="L10" s="39"/>
      <c r="M10" s="39"/>
      <c r="N10" s="39"/>
      <c r="O10" s="39">
        <f>SUM(C10:N10)</f>
        <v>283454787</v>
      </c>
      <c r="P10" s="39">
        <v>586868.74</v>
      </c>
      <c r="Q10" s="23"/>
      <c r="R10" s="6"/>
    </row>
    <row r="11" spans="1:19" s="3" customFormat="1" ht="9">
      <c r="A11" s="6"/>
      <c r="B11" s="102" t="s">
        <v>4</v>
      </c>
      <c r="C11" s="41">
        <v>322548445</v>
      </c>
      <c r="D11" s="41">
        <v>288101589</v>
      </c>
      <c r="E11" s="41"/>
      <c r="F11" s="41"/>
      <c r="G11" s="41"/>
      <c r="H11" s="41"/>
      <c r="I11" s="41"/>
      <c r="J11" s="41"/>
      <c r="K11" s="41"/>
      <c r="L11" s="41"/>
      <c r="M11" s="41"/>
      <c r="N11" s="41"/>
      <c r="O11" s="41">
        <f t="shared" ref="O11:O24" si="0">SUM(C11:N11)</f>
        <v>610650034</v>
      </c>
      <c r="P11" s="41">
        <v>1264665.1599999999</v>
      </c>
      <c r="Q11" s="22"/>
      <c r="R11" s="6"/>
      <c r="S11" s="1"/>
    </row>
    <row r="12" spans="1:19" s="3" customFormat="1" ht="9">
      <c r="A12" s="6"/>
      <c r="B12" s="98" t="s">
        <v>80</v>
      </c>
      <c r="C12" s="39">
        <v>112560495</v>
      </c>
      <c r="D12" s="39">
        <v>98230614</v>
      </c>
      <c r="E12" s="39"/>
      <c r="F12" s="39"/>
      <c r="G12" s="39"/>
      <c r="H12" s="39"/>
      <c r="I12" s="39"/>
      <c r="J12" s="39"/>
      <c r="K12" s="39"/>
      <c r="L12" s="39"/>
      <c r="M12" s="39"/>
      <c r="N12" s="39"/>
      <c r="O12" s="39">
        <f t="shared" si="0"/>
        <v>210791109</v>
      </c>
      <c r="P12" s="39">
        <v>436479.45</v>
      </c>
      <c r="Q12" s="22"/>
      <c r="R12" s="6"/>
      <c r="S12" s="1"/>
    </row>
    <row r="13" spans="1:19" s="3" customFormat="1" ht="9">
      <c r="A13" s="6"/>
      <c r="B13" s="102" t="s">
        <v>37</v>
      </c>
      <c r="C13" s="41">
        <v>84289070</v>
      </c>
      <c r="D13" s="41">
        <v>83161122</v>
      </c>
      <c r="E13" s="41"/>
      <c r="F13" s="41"/>
      <c r="G13" s="41"/>
      <c r="H13" s="41"/>
      <c r="I13" s="41"/>
      <c r="J13" s="41"/>
      <c r="K13" s="41"/>
      <c r="L13" s="41"/>
      <c r="M13" s="41"/>
      <c r="N13" s="41"/>
      <c r="O13" s="41">
        <f t="shared" si="0"/>
        <v>167450192</v>
      </c>
      <c r="P13" s="41">
        <v>347037.42</v>
      </c>
      <c r="Q13" s="22"/>
      <c r="R13" s="6"/>
      <c r="S13" s="1"/>
    </row>
    <row r="14" spans="1:19" s="3" customFormat="1" ht="9">
      <c r="A14" s="6"/>
      <c r="B14" s="105" t="s">
        <v>131</v>
      </c>
      <c r="C14" s="39">
        <v>333388148</v>
      </c>
      <c r="D14" s="39">
        <v>296431603</v>
      </c>
      <c r="E14" s="39"/>
      <c r="F14" s="39"/>
      <c r="G14" s="39"/>
      <c r="H14" s="39"/>
      <c r="I14" s="39"/>
      <c r="J14" s="39"/>
      <c r="K14" s="39"/>
      <c r="L14" s="39"/>
      <c r="M14" s="39"/>
      <c r="N14" s="39"/>
      <c r="O14" s="39">
        <f t="shared" si="0"/>
        <v>629819751</v>
      </c>
      <c r="P14" s="39">
        <v>1304323.76</v>
      </c>
      <c r="Q14" s="22"/>
      <c r="R14" s="6"/>
      <c r="S14" s="1"/>
    </row>
    <row r="15" spans="1:19" s="3" customFormat="1" ht="9">
      <c r="A15" s="6"/>
      <c r="B15" s="102" t="s">
        <v>18</v>
      </c>
      <c r="C15" s="41">
        <v>918432821</v>
      </c>
      <c r="D15" s="41">
        <v>788538464</v>
      </c>
      <c r="E15" s="41"/>
      <c r="F15" s="41"/>
      <c r="G15" s="41"/>
      <c r="H15" s="41"/>
      <c r="I15" s="41"/>
      <c r="J15" s="41"/>
      <c r="K15" s="41"/>
      <c r="L15" s="41"/>
      <c r="M15" s="41"/>
      <c r="N15" s="41"/>
      <c r="O15" s="41">
        <f t="shared" si="0"/>
        <v>1706971285</v>
      </c>
      <c r="P15" s="41">
        <v>3534170.25</v>
      </c>
      <c r="Q15" s="22"/>
      <c r="R15" s="6"/>
      <c r="S15" s="1"/>
    </row>
    <row r="16" spans="1:19" s="3" customFormat="1" ht="9">
      <c r="A16" s="6"/>
      <c r="B16" s="101" t="s">
        <v>5</v>
      </c>
      <c r="C16" s="39">
        <v>76947729</v>
      </c>
      <c r="D16" s="39">
        <v>73727938</v>
      </c>
      <c r="E16" s="39"/>
      <c r="F16" s="39"/>
      <c r="G16" s="39"/>
      <c r="H16" s="39"/>
      <c r="I16" s="39"/>
      <c r="J16" s="39"/>
      <c r="K16" s="39"/>
      <c r="L16" s="39"/>
      <c r="M16" s="39"/>
      <c r="N16" s="39"/>
      <c r="O16" s="39">
        <f t="shared" si="0"/>
        <v>150675667</v>
      </c>
      <c r="P16" s="39">
        <v>312207.43</v>
      </c>
      <c r="Q16" s="22"/>
      <c r="R16" s="6"/>
      <c r="S16" s="1"/>
    </row>
    <row r="17" spans="1:19" s="3" customFormat="1" ht="9">
      <c r="A17" s="6"/>
      <c r="B17" s="102" t="s">
        <v>6</v>
      </c>
      <c r="C17" s="41">
        <v>122050214</v>
      </c>
      <c r="D17" s="41">
        <v>100602893</v>
      </c>
      <c r="E17" s="41"/>
      <c r="F17" s="41"/>
      <c r="G17" s="41"/>
      <c r="H17" s="41"/>
      <c r="I17" s="41"/>
      <c r="J17" s="41"/>
      <c r="K17" s="41"/>
      <c r="L17" s="41"/>
      <c r="M17" s="41"/>
      <c r="N17" s="41"/>
      <c r="O17" s="41">
        <f t="shared" si="0"/>
        <v>222653107</v>
      </c>
      <c r="P17" s="41">
        <v>460855.41</v>
      </c>
      <c r="Q17" s="22"/>
      <c r="R17" s="6"/>
      <c r="S17" s="1"/>
    </row>
    <row r="18" spans="1:19" s="3" customFormat="1" ht="9">
      <c r="A18" s="6"/>
      <c r="B18" s="101" t="s">
        <v>7</v>
      </c>
      <c r="C18" s="39">
        <v>9717769</v>
      </c>
      <c r="D18" s="39">
        <v>9950635</v>
      </c>
      <c r="E18" s="39"/>
      <c r="F18" s="39"/>
      <c r="G18" s="39"/>
      <c r="H18" s="39"/>
      <c r="I18" s="39"/>
      <c r="J18" s="39"/>
      <c r="K18" s="39"/>
      <c r="L18" s="39"/>
      <c r="M18" s="39"/>
      <c r="N18" s="39"/>
      <c r="O18" s="39">
        <f t="shared" si="0"/>
        <v>19668404</v>
      </c>
      <c r="P18" s="39">
        <v>40773.19</v>
      </c>
      <c r="Q18" s="22"/>
      <c r="R18" s="6"/>
      <c r="S18" s="1"/>
    </row>
    <row r="19" spans="1:19" s="3" customFormat="1" ht="9">
      <c r="A19" s="6"/>
      <c r="B19" s="102" t="s">
        <v>8</v>
      </c>
      <c r="C19" s="41">
        <v>393465340</v>
      </c>
      <c r="D19" s="41">
        <v>331205193</v>
      </c>
      <c r="E19" s="41"/>
      <c r="F19" s="41"/>
      <c r="G19" s="41"/>
      <c r="H19" s="41"/>
      <c r="I19" s="41"/>
      <c r="J19" s="41"/>
      <c r="K19" s="41"/>
      <c r="L19" s="41"/>
      <c r="M19" s="41"/>
      <c r="N19" s="41"/>
      <c r="O19" s="41">
        <f t="shared" si="0"/>
        <v>724670533</v>
      </c>
      <c r="P19" s="41">
        <v>1500171.92</v>
      </c>
      <c r="Q19" s="22"/>
      <c r="R19" s="6"/>
      <c r="S19" s="1"/>
    </row>
    <row r="20" spans="1:19" s="3" customFormat="1" ht="9">
      <c r="A20" s="6"/>
      <c r="B20" s="101" t="s">
        <v>14</v>
      </c>
      <c r="C20" s="39">
        <v>48682603</v>
      </c>
      <c r="D20" s="39">
        <v>45587138</v>
      </c>
      <c r="E20" s="39"/>
      <c r="F20" s="39"/>
      <c r="G20" s="39"/>
      <c r="H20" s="39"/>
      <c r="I20" s="39"/>
      <c r="J20" s="39"/>
      <c r="K20" s="39"/>
      <c r="L20" s="39"/>
      <c r="M20" s="39"/>
      <c r="N20" s="39"/>
      <c r="O20" s="39">
        <f t="shared" si="0"/>
        <v>94269741</v>
      </c>
      <c r="P20" s="39">
        <v>195299.64</v>
      </c>
      <c r="Q20" s="22"/>
      <c r="R20" s="6"/>
      <c r="S20" s="1"/>
    </row>
    <row r="21" spans="1:19" s="3" customFormat="1" ht="9">
      <c r="A21" s="6"/>
      <c r="B21" s="102" t="s">
        <v>15</v>
      </c>
      <c r="C21" s="41">
        <v>211096748</v>
      </c>
      <c r="D21" s="41">
        <v>191000343</v>
      </c>
      <c r="E21" s="41"/>
      <c r="F21" s="41"/>
      <c r="G21" s="41"/>
      <c r="H21" s="41"/>
      <c r="I21" s="41"/>
      <c r="J21" s="41"/>
      <c r="K21" s="41"/>
      <c r="L21" s="41"/>
      <c r="M21" s="41"/>
      <c r="N21" s="41"/>
      <c r="O21" s="41">
        <f t="shared" si="0"/>
        <v>402097091</v>
      </c>
      <c r="P21" s="41">
        <v>832825.33</v>
      </c>
      <c r="Q21" s="22"/>
      <c r="R21" s="6"/>
      <c r="S21" s="1"/>
    </row>
    <row r="22" spans="1:19" s="3" customFormat="1" ht="9">
      <c r="A22" s="6"/>
      <c r="B22" s="101" t="s">
        <v>16</v>
      </c>
      <c r="C22" s="39">
        <v>123027760</v>
      </c>
      <c r="D22" s="39">
        <v>130145816</v>
      </c>
      <c r="E22" s="39"/>
      <c r="F22" s="39"/>
      <c r="G22" s="39"/>
      <c r="H22" s="39"/>
      <c r="I22" s="39"/>
      <c r="J22" s="39"/>
      <c r="K22" s="39"/>
      <c r="L22" s="39"/>
      <c r="M22" s="39"/>
      <c r="N22" s="39"/>
      <c r="O22" s="39">
        <f t="shared" si="0"/>
        <v>253173576</v>
      </c>
      <c r="P22" s="39">
        <v>524958.09</v>
      </c>
      <c r="Q22" s="22"/>
      <c r="R22" s="6"/>
      <c r="S22" s="1"/>
    </row>
    <row r="23" spans="1:19" s="3" customFormat="1" ht="9">
      <c r="A23" s="6"/>
      <c r="B23" s="102" t="s">
        <v>41</v>
      </c>
      <c r="C23" s="41">
        <v>103275012</v>
      </c>
      <c r="D23" s="41">
        <v>93460268</v>
      </c>
      <c r="E23" s="41"/>
      <c r="F23" s="41"/>
      <c r="G23" s="41"/>
      <c r="H23" s="41"/>
      <c r="I23" s="41"/>
      <c r="J23" s="41"/>
      <c r="K23" s="41"/>
      <c r="L23" s="41"/>
      <c r="M23" s="41"/>
      <c r="N23" s="41"/>
      <c r="O23" s="41">
        <f t="shared" si="0"/>
        <v>196735280</v>
      </c>
      <c r="P23" s="41">
        <v>407479.54</v>
      </c>
      <c r="Q23" s="22"/>
      <c r="R23" s="6"/>
      <c r="S23" s="1"/>
    </row>
    <row r="24" spans="1:19" s="3" customFormat="1" ht="9">
      <c r="A24" s="6"/>
      <c r="B24" s="101" t="s">
        <v>17</v>
      </c>
      <c r="C24" s="39">
        <v>160239520</v>
      </c>
      <c r="D24" s="39">
        <v>157543131</v>
      </c>
      <c r="E24" s="39"/>
      <c r="F24" s="39"/>
      <c r="G24" s="39"/>
      <c r="H24" s="39"/>
      <c r="I24" s="39"/>
      <c r="J24" s="39"/>
      <c r="K24" s="39"/>
      <c r="L24" s="39"/>
      <c r="M24" s="39"/>
      <c r="N24" s="39"/>
      <c r="O24" s="39">
        <f t="shared" si="0"/>
        <v>317782651</v>
      </c>
      <c r="P24" s="39">
        <v>658582.24</v>
      </c>
      <c r="Q24" s="22"/>
      <c r="R24" s="6"/>
      <c r="S24" s="1"/>
    </row>
    <row r="25" spans="1:19" s="3" customFormat="1" ht="18" customHeight="1">
      <c r="A25" s="6"/>
      <c r="B25" s="93" t="s">
        <v>3</v>
      </c>
      <c r="C25" s="93">
        <f t="shared" ref="C25:K25" si="1">SUM(C10:C24)</f>
        <v>3172327094</v>
      </c>
      <c r="D25" s="93">
        <f t="shared" si="1"/>
        <v>2818536114</v>
      </c>
      <c r="E25" s="93">
        <f t="shared" si="1"/>
        <v>0</v>
      </c>
      <c r="F25" s="93">
        <f t="shared" si="1"/>
        <v>0</v>
      </c>
      <c r="G25" s="93">
        <f t="shared" si="1"/>
        <v>0</v>
      </c>
      <c r="H25" s="93">
        <f t="shared" si="1"/>
        <v>0</v>
      </c>
      <c r="I25" s="93">
        <f t="shared" si="1"/>
        <v>0</v>
      </c>
      <c r="J25" s="93">
        <f t="shared" si="1"/>
        <v>0</v>
      </c>
      <c r="K25" s="93">
        <f t="shared" si="1"/>
        <v>0</v>
      </c>
      <c r="L25" s="93">
        <f t="shared" ref="L25:N25" si="2">SUM(L10:L24)</f>
        <v>0</v>
      </c>
      <c r="M25" s="93">
        <f t="shared" si="2"/>
        <v>0</v>
      </c>
      <c r="N25" s="93">
        <f t="shared" si="2"/>
        <v>0</v>
      </c>
      <c r="O25" s="93">
        <f t="shared" ref="O25:O26" si="3">SUM(C25:N25)</f>
        <v>5990863208</v>
      </c>
      <c r="P25" s="93">
        <f>SUM(P10:P24)</f>
        <v>12406697.57</v>
      </c>
      <c r="Q25" s="22"/>
      <c r="R25" s="6"/>
      <c r="S25" s="1"/>
    </row>
    <row r="26" spans="1:19" s="1" customFormat="1" ht="18" customHeight="1">
      <c r="A26" s="6"/>
      <c r="B26" s="93" t="s">
        <v>10</v>
      </c>
      <c r="C26" s="93">
        <f t="shared" ref="C26:D26" si="4">C25/C27</f>
        <v>6481544.4058515858</v>
      </c>
      <c r="D26" s="93">
        <f t="shared" si="4"/>
        <v>5925153.1753873322</v>
      </c>
      <c r="E26" s="93"/>
      <c r="F26" s="93"/>
      <c r="G26" s="93"/>
      <c r="H26" s="93"/>
      <c r="I26" s="93"/>
      <c r="J26" s="93"/>
      <c r="K26" s="93"/>
      <c r="L26" s="93"/>
      <c r="M26" s="93"/>
      <c r="N26" s="93"/>
      <c r="O26" s="93">
        <f t="shared" si="3"/>
        <v>12406697.581238918</v>
      </c>
      <c r="P26" s="93"/>
      <c r="Q26" s="23"/>
      <c r="R26" s="6"/>
    </row>
    <row r="27" spans="1:19" s="1" customFormat="1" ht="16.5" customHeight="1">
      <c r="A27" s="6"/>
      <c r="B27" s="93" t="s">
        <v>32</v>
      </c>
      <c r="C27" s="109">
        <v>489.44</v>
      </c>
      <c r="D27" s="109">
        <v>475.69</v>
      </c>
      <c r="E27" s="109"/>
      <c r="F27" s="92"/>
      <c r="G27" s="92"/>
      <c r="H27" s="92"/>
      <c r="I27" s="92"/>
      <c r="J27" s="92"/>
      <c r="K27" s="92"/>
      <c r="L27" s="92"/>
      <c r="M27" s="92"/>
      <c r="N27" s="92"/>
      <c r="O27" s="93"/>
      <c r="P27" s="93"/>
      <c r="Q27" s="24"/>
      <c r="R27" s="6"/>
    </row>
    <row r="28" spans="1:19" s="1" customFormat="1" ht="22.5" customHeight="1">
      <c r="A28" s="36"/>
      <c r="B28" s="8"/>
      <c r="C28" s="9"/>
      <c r="D28" s="9"/>
      <c r="E28" s="9"/>
      <c r="F28" s="9"/>
      <c r="G28" s="9"/>
      <c r="H28" s="9"/>
      <c r="I28" s="9"/>
      <c r="J28" s="9"/>
      <c r="K28" s="9"/>
      <c r="L28" s="9"/>
      <c r="M28" s="9"/>
      <c r="N28" s="9"/>
      <c r="O28" s="10"/>
      <c r="P28" s="9"/>
      <c r="Q28" s="9"/>
      <c r="R28" s="6"/>
    </row>
    <row r="29" spans="1:19" s="1" customFormat="1" ht="22.5" customHeight="1">
      <c r="A29" s="6"/>
      <c r="B29" s="250" t="s">
        <v>52</v>
      </c>
      <c r="C29" s="250"/>
      <c r="D29" s="250"/>
      <c r="E29" s="250"/>
      <c r="F29" s="250"/>
      <c r="G29" s="250"/>
      <c r="H29" s="250"/>
      <c r="I29" s="250"/>
      <c r="J29" s="250"/>
      <c r="K29" s="250"/>
      <c r="L29" s="250"/>
      <c r="M29" s="250"/>
      <c r="N29" s="250"/>
      <c r="O29" s="250"/>
      <c r="P29" s="250"/>
      <c r="Q29" s="23"/>
      <c r="R29" s="6"/>
    </row>
    <row r="30" spans="1:19" s="1" customFormat="1" ht="11.25">
      <c r="A30" s="6"/>
      <c r="B30" s="48" t="s">
        <v>13</v>
      </c>
      <c r="C30" s="49" t="s">
        <v>43</v>
      </c>
      <c r="D30" s="49" t="s">
        <v>44</v>
      </c>
      <c r="E30" s="49" t="s">
        <v>45</v>
      </c>
      <c r="F30" s="49" t="s">
        <v>46</v>
      </c>
      <c r="G30" s="49" t="s">
        <v>47</v>
      </c>
      <c r="H30" s="49" t="s">
        <v>48</v>
      </c>
      <c r="I30" s="49" t="s">
        <v>49</v>
      </c>
      <c r="J30" s="49" t="s">
        <v>50</v>
      </c>
      <c r="K30" s="49" t="s">
        <v>51</v>
      </c>
      <c r="L30" s="49" t="s">
        <v>0</v>
      </c>
      <c r="M30" s="49" t="s">
        <v>1</v>
      </c>
      <c r="N30" s="49" t="s">
        <v>2</v>
      </c>
      <c r="O30" s="49" t="s">
        <v>34</v>
      </c>
      <c r="P30" s="50" t="s">
        <v>35</v>
      </c>
      <c r="Q30" s="23"/>
      <c r="R30" s="6"/>
    </row>
    <row r="31" spans="1:19" s="1" customFormat="1" ht="9">
      <c r="A31" s="6"/>
      <c r="B31" s="103" t="s">
        <v>36</v>
      </c>
      <c r="C31" s="38">
        <v>146439544</v>
      </c>
      <c r="D31" s="38">
        <v>125562524</v>
      </c>
      <c r="E31" s="38"/>
      <c r="F31" s="38"/>
      <c r="G31" s="38"/>
      <c r="H31" s="38"/>
      <c r="I31" s="38"/>
      <c r="J31" s="38"/>
      <c r="K31" s="38"/>
      <c r="L31" s="38"/>
      <c r="M31" s="38"/>
      <c r="N31" s="38"/>
      <c r="O31" s="125">
        <f>SUM(C31:N31)</f>
        <v>272002068</v>
      </c>
      <c r="P31" s="124">
        <v>563156.87</v>
      </c>
      <c r="Q31" s="23"/>
      <c r="R31" s="6"/>
    </row>
    <row r="32" spans="1:19" s="3" customFormat="1" ht="9">
      <c r="A32" s="6"/>
      <c r="B32" s="104" t="s">
        <v>4</v>
      </c>
      <c r="C32" s="123">
        <v>306421023</v>
      </c>
      <c r="D32" s="123">
        <v>273696510</v>
      </c>
      <c r="E32" s="123"/>
      <c r="F32" s="123"/>
      <c r="G32" s="123"/>
      <c r="H32" s="123"/>
      <c r="I32" s="123"/>
      <c r="J32" s="123"/>
      <c r="K32" s="123"/>
      <c r="L32" s="123"/>
      <c r="M32" s="123"/>
      <c r="N32" s="123"/>
      <c r="O32" s="123">
        <f t="shared" ref="O32:O45" si="5">SUM(C32:N32)</f>
        <v>580117533</v>
      </c>
      <c r="P32" s="123">
        <v>1201431.9099999999</v>
      </c>
      <c r="Q32" s="22"/>
      <c r="R32" s="6"/>
      <c r="S32" s="1"/>
    </row>
    <row r="33" spans="1:19" s="3" customFormat="1" ht="9">
      <c r="A33" s="6"/>
      <c r="B33" s="98" t="s">
        <v>80</v>
      </c>
      <c r="C33" s="38">
        <v>108231245</v>
      </c>
      <c r="D33" s="38">
        <v>94452514</v>
      </c>
      <c r="E33" s="38"/>
      <c r="F33" s="38"/>
      <c r="G33" s="38"/>
      <c r="H33" s="38"/>
      <c r="I33" s="38"/>
      <c r="J33" s="38"/>
      <c r="K33" s="38"/>
      <c r="L33" s="38"/>
      <c r="M33" s="38"/>
      <c r="N33" s="38"/>
      <c r="O33" s="125">
        <f t="shared" si="5"/>
        <v>202683759</v>
      </c>
      <c r="P33" s="124">
        <v>419691.78</v>
      </c>
      <c r="Q33" s="22"/>
      <c r="R33" s="6"/>
      <c r="S33" s="1"/>
    </row>
    <row r="34" spans="1:19" s="3" customFormat="1" ht="9">
      <c r="A34" s="6"/>
      <c r="B34" s="104" t="s">
        <v>37</v>
      </c>
      <c r="C34" s="123">
        <v>80883451</v>
      </c>
      <c r="D34" s="123">
        <v>79962617</v>
      </c>
      <c r="E34" s="123"/>
      <c r="F34" s="123"/>
      <c r="G34" s="123"/>
      <c r="H34" s="123"/>
      <c r="I34" s="123"/>
      <c r="J34" s="123"/>
      <c r="K34" s="123"/>
      <c r="L34" s="123"/>
      <c r="M34" s="123"/>
      <c r="N34" s="123"/>
      <c r="O34" s="123">
        <f t="shared" si="5"/>
        <v>160846068</v>
      </c>
      <c r="P34" s="123">
        <v>333355.3</v>
      </c>
      <c r="Q34" s="22"/>
      <c r="R34" s="6"/>
      <c r="S34" s="1"/>
    </row>
    <row r="35" spans="1:19" s="3" customFormat="1" ht="9">
      <c r="A35" s="6"/>
      <c r="B35" s="105" t="s">
        <v>131</v>
      </c>
      <c r="C35" s="37">
        <v>316718741</v>
      </c>
      <c r="D35" s="37">
        <v>281610023</v>
      </c>
      <c r="E35" s="37"/>
      <c r="F35" s="37"/>
      <c r="G35" s="37"/>
      <c r="H35" s="37"/>
      <c r="I35" s="37"/>
      <c r="J35" s="37"/>
      <c r="K35" s="37"/>
      <c r="L35" s="37"/>
      <c r="M35" s="37"/>
      <c r="N35" s="37"/>
      <c r="O35" s="125">
        <f t="shared" si="5"/>
        <v>598328764</v>
      </c>
      <c r="P35" s="124">
        <v>1239107.57</v>
      </c>
      <c r="Q35" s="22"/>
      <c r="R35" s="6"/>
      <c r="S35" s="1"/>
    </row>
    <row r="36" spans="1:19" s="3" customFormat="1" ht="9">
      <c r="A36" s="6"/>
      <c r="B36" s="104" t="s">
        <v>18</v>
      </c>
      <c r="C36" s="123">
        <v>881324424</v>
      </c>
      <c r="D36" s="123">
        <v>756678324</v>
      </c>
      <c r="E36" s="123"/>
      <c r="F36" s="123"/>
      <c r="G36" s="123"/>
      <c r="H36" s="123"/>
      <c r="I36" s="123"/>
      <c r="J36" s="123"/>
      <c r="K36" s="123"/>
      <c r="L36" s="123"/>
      <c r="M36" s="123"/>
      <c r="N36" s="123"/>
      <c r="O36" s="123">
        <f t="shared" si="5"/>
        <v>1638002748</v>
      </c>
      <c r="P36" s="123">
        <v>3391375.49</v>
      </c>
      <c r="Q36" s="22"/>
      <c r="R36" s="6"/>
      <c r="S36" s="1"/>
    </row>
    <row r="37" spans="1:19" s="3" customFormat="1" ht="9">
      <c r="A37" s="6"/>
      <c r="B37" s="105" t="s">
        <v>5</v>
      </c>
      <c r="C37" s="38">
        <v>73100342</v>
      </c>
      <c r="D37" s="38">
        <v>70041541</v>
      </c>
      <c r="E37" s="38"/>
      <c r="F37" s="38"/>
      <c r="G37" s="38"/>
      <c r="H37" s="38"/>
      <c r="I37" s="38"/>
      <c r="J37" s="38"/>
      <c r="K37" s="38"/>
      <c r="L37" s="38"/>
      <c r="M37" s="38"/>
      <c r="N37" s="38"/>
      <c r="O37" s="125">
        <f t="shared" si="5"/>
        <v>143141883</v>
      </c>
      <c r="P37" s="124">
        <v>296597.05</v>
      </c>
      <c r="Q37" s="22"/>
      <c r="R37" s="6"/>
      <c r="S37" s="1"/>
    </row>
    <row r="38" spans="1:19" s="3" customFormat="1" ht="9">
      <c r="A38" s="6"/>
      <c r="B38" s="104" t="s">
        <v>6</v>
      </c>
      <c r="C38" s="123">
        <v>115947704</v>
      </c>
      <c r="D38" s="123">
        <v>95572748</v>
      </c>
      <c r="E38" s="123"/>
      <c r="F38" s="123"/>
      <c r="G38" s="123"/>
      <c r="H38" s="123"/>
      <c r="I38" s="123"/>
      <c r="J38" s="123"/>
      <c r="K38" s="123"/>
      <c r="L38" s="123"/>
      <c r="M38" s="123"/>
      <c r="N38" s="123"/>
      <c r="O38" s="123">
        <f t="shared" si="5"/>
        <v>211520452</v>
      </c>
      <c r="P38" s="123">
        <v>437812.64</v>
      </c>
      <c r="Q38" s="22"/>
      <c r="R38" s="6"/>
      <c r="S38" s="1"/>
    </row>
    <row r="39" spans="1:19" s="3" customFormat="1" ht="9">
      <c r="A39" s="6"/>
      <c r="B39" s="105" t="s">
        <v>7</v>
      </c>
      <c r="C39" s="38">
        <v>9278272</v>
      </c>
      <c r="D39" s="38">
        <v>9453103</v>
      </c>
      <c r="E39" s="38"/>
      <c r="F39" s="38"/>
      <c r="G39" s="38"/>
      <c r="H39" s="38"/>
      <c r="I39" s="38"/>
      <c r="J39" s="38"/>
      <c r="K39" s="38"/>
      <c r="L39" s="38"/>
      <c r="M39" s="38"/>
      <c r="N39" s="38"/>
      <c r="O39" s="125">
        <f t="shared" si="5"/>
        <v>18731375</v>
      </c>
      <c r="P39" s="124">
        <v>38829.31</v>
      </c>
      <c r="Q39" s="22"/>
      <c r="R39" s="6"/>
      <c r="S39" s="1"/>
    </row>
    <row r="40" spans="1:19" s="3" customFormat="1" ht="9">
      <c r="A40" s="6"/>
      <c r="B40" s="104" t="s">
        <v>8</v>
      </c>
      <c r="C40" s="123">
        <v>377567750</v>
      </c>
      <c r="D40" s="123">
        <v>317823165</v>
      </c>
      <c r="E40" s="123"/>
      <c r="F40" s="123"/>
      <c r="G40" s="123"/>
      <c r="H40" s="123"/>
      <c r="I40" s="123"/>
      <c r="J40" s="123"/>
      <c r="K40" s="123"/>
      <c r="L40" s="123"/>
      <c r="M40" s="123"/>
      <c r="N40" s="123"/>
      <c r="O40" s="123">
        <f t="shared" si="5"/>
        <v>695390915</v>
      </c>
      <c r="P40" s="123">
        <v>1439558.91</v>
      </c>
      <c r="Q40" s="22"/>
      <c r="R40" s="6"/>
      <c r="S40" s="1"/>
    </row>
    <row r="41" spans="1:19" s="3" customFormat="1" ht="9">
      <c r="A41" s="6"/>
      <c r="B41" s="103" t="s">
        <v>14</v>
      </c>
      <c r="C41" s="38">
        <v>46715629</v>
      </c>
      <c r="D41" s="38">
        <v>43745233</v>
      </c>
      <c r="E41" s="38"/>
      <c r="F41" s="38"/>
      <c r="G41" s="38"/>
      <c r="H41" s="38"/>
      <c r="I41" s="38"/>
      <c r="J41" s="38"/>
      <c r="K41" s="38"/>
      <c r="L41" s="38"/>
      <c r="M41" s="38"/>
      <c r="N41" s="38"/>
      <c r="O41" s="125">
        <f t="shared" si="5"/>
        <v>90460862</v>
      </c>
      <c r="P41" s="124">
        <v>187408.74</v>
      </c>
      <c r="Q41" s="22"/>
      <c r="R41" s="6"/>
      <c r="S41" s="1"/>
    </row>
    <row r="42" spans="1:19" s="3" customFormat="1" ht="9">
      <c r="A42" s="6"/>
      <c r="B42" s="104" t="s">
        <v>15</v>
      </c>
      <c r="C42" s="123">
        <v>202567587</v>
      </c>
      <c r="D42" s="123">
        <v>183617006</v>
      </c>
      <c r="E42" s="123"/>
      <c r="F42" s="123"/>
      <c r="G42" s="123"/>
      <c r="H42" s="123"/>
      <c r="I42" s="123"/>
      <c r="J42" s="123"/>
      <c r="K42" s="123"/>
      <c r="L42" s="123"/>
      <c r="M42" s="123"/>
      <c r="N42" s="123"/>
      <c r="O42" s="123">
        <f t="shared" si="5"/>
        <v>386184593</v>
      </c>
      <c r="P42" s="123">
        <v>799877.64</v>
      </c>
      <c r="Q42" s="22"/>
      <c r="R42" s="6"/>
      <c r="S42" s="1"/>
    </row>
    <row r="43" spans="1:19" s="3" customFormat="1" ht="9">
      <c r="A43" s="6"/>
      <c r="B43" s="103" t="s">
        <v>16</v>
      </c>
      <c r="C43" s="38">
        <v>118267194</v>
      </c>
      <c r="D43" s="38">
        <v>125114881</v>
      </c>
      <c r="E43" s="38"/>
      <c r="F43" s="38"/>
      <c r="G43" s="38"/>
      <c r="H43" s="38"/>
      <c r="I43" s="38"/>
      <c r="J43" s="38"/>
      <c r="K43" s="38"/>
      <c r="L43" s="38"/>
      <c r="M43" s="38"/>
      <c r="N43" s="38"/>
      <c r="O43" s="125">
        <f t="shared" si="5"/>
        <v>243382075</v>
      </c>
      <c r="P43" s="124">
        <v>504655.46</v>
      </c>
      <c r="Q43" s="22"/>
      <c r="R43" s="6"/>
      <c r="S43" s="1"/>
    </row>
    <row r="44" spans="1:19" s="3" customFormat="1" ht="9">
      <c r="A44" s="6"/>
      <c r="B44" s="104" t="s">
        <v>41</v>
      </c>
      <c r="C44" s="123">
        <v>98111261</v>
      </c>
      <c r="D44" s="123">
        <v>88787255</v>
      </c>
      <c r="E44" s="123"/>
      <c r="F44" s="123"/>
      <c r="G44" s="123"/>
      <c r="H44" s="123"/>
      <c r="I44" s="123"/>
      <c r="J44" s="123"/>
      <c r="K44" s="123"/>
      <c r="L44" s="123"/>
      <c r="M44" s="123"/>
      <c r="N44" s="123"/>
      <c r="O44" s="123">
        <f t="shared" si="5"/>
        <v>186898516</v>
      </c>
      <c r="P44" s="123">
        <v>387105.56</v>
      </c>
      <c r="Q44" s="22"/>
      <c r="R44" s="6"/>
      <c r="S44" s="1"/>
    </row>
    <row r="45" spans="1:19" s="3" customFormat="1" ht="9">
      <c r="A45" s="6"/>
      <c r="B45" s="103" t="s">
        <v>17</v>
      </c>
      <c r="C45" s="38">
        <v>153765196</v>
      </c>
      <c r="D45" s="38">
        <v>151453121</v>
      </c>
      <c r="E45" s="38"/>
      <c r="F45" s="38"/>
      <c r="G45" s="38"/>
      <c r="H45" s="38"/>
      <c r="I45" s="38"/>
      <c r="J45" s="38"/>
      <c r="K45" s="38"/>
      <c r="L45" s="38"/>
      <c r="M45" s="38"/>
      <c r="N45" s="38"/>
      <c r="O45" s="125">
        <f t="shared" si="5"/>
        <v>305218317</v>
      </c>
      <c r="P45" s="124">
        <v>632551.75</v>
      </c>
      <c r="Q45" s="22"/>
      <c r="R45" s="6"/>
      <c r="S45" s="1"/>
    </row>
    <row r="46" spans="1:19" s="1" customFormat="1" ht="18" customHeight="1">
      <c r="A46" s="6"/>
      <c r="B46" s="93" t="s">
        <v>3</v>
      </c>
      <c r="C46" s="93">
        <f t="shared" ref="C46:K46" si="6">SUM(C31:C45)</f>
        <v>3035339363</v>
      </c>
      <c r="D46" s="93">
        <f t="shared" si="6"/>
        <v>2697570565</v>
      </c>
      <c r="E46" s="93">
        <f t="shared" si="6"/>
        <v>0</v>
      </c>
      <c r="F46" s="93">
        <f t="shared" si="6"/>
        <v>0</v>
      </c>
      <c r="G46" s="93">
        <f t="shared" si="6"/>
        <v>0</v>
      </c>
      <c r="H46" s="93">
        <f t="shared" si="6"/>
        <v>0</v>
      </c>
      <c r="I46" s="93">
        <f t="shared" si="6"/>
        <v>0</v>
      </c>
      <c r="J46" s="93">
        <f t="shared" si="6"/>
        <v>0</v>
      </c>
      <c r="K46" s="93">
        <f t="shared" si="6"/>
        <v>0</v>
      </c>
      <c r="L46" s="93">
        <f t="shared" ref="L46:N46" si="7">SUM(L31:L45)</f>
        <v>0</v>
      </c>
      <c r="M46" s="93">
        <f t="shared" si="7"/>
        <v>0</v>
      </c>
      <c r="N46" s="93">
        <f t="shared" si="7"/>
        <v>0</v>
      </c>
      <c r="O46" s="93">
        <f t="shared" ref="O46:O47" si="8">SUM(C46:N46)</f>
        <v>5732909928</v>
      </c>
      <c r="P46" s="93">
        <f>SUM(P31:P45)</f>
        <v>11872515.98</v>
      </c>
      <c r="Q46" s="23"/>
      <c r="R46" s="6"/>
    </row>
    <row r="47" spans="1:19" s="1" customFormat="1" ht="18" customHeight="1">
      <c r="A47" s="6"/>
      <c r="B47" s="93" t="s">
        <v>10</v>
      </c>
      <c r="C47" s="93">
        <f t="shared" ref="C47:D47" si="9">C46/C48</f>
        <v>6201657.7374141878</v>
      </c>
      <c r="D47" s="93">
        <f t="shared" si="9"/>
        <v>5670858.2585297143</v>
      </c>
      <c r="E47" s="93"/>
      <c r="F47" s="93"/>
      <c r="G47" s="93"/>
      <c r="H47" s="93"/>
      <c r="I47" s="93"/>
      <c r="J47" s="93"/>
      <c r="K47" s="93"/>
      <c r="L47" s="93"/>
      <c r="M47" s="93"/>
      <c r="N47" s="93"/>
      <c r="O47" s="93">
        <f t="shared" si="8"/>
        <v>11872515.995943902</v>
      </c>
      <c r="P47" s="93"/>
      <c r="Q47" s="23"/>
      <c r="R47" s="6"/>
    </row>
    <row r="48" spans="1:19" s="1" customFormat="1" ht="16.5" customHeight="1">
      <c r="A48" s="6"/>
      <c r="B48" s="93" t="s">
        <v>32</v>
      </c>
      <c r="C48" s="109">
        <v>489.44</v>
      </c>
      <c r="D48" s="109">
        <v>475.69</v>
      </c>
      <c r="E48" s="109"/>
      <c r="F48" s="92"/>
      <c r="G48" s="92"/>
      <c r="H48" s="92"/>
      <c r="I48" s="92"/>
      <c r="J48" s="92"/>
      <c r="K48" s="92"/>
      <c r="L48" s="92"/>
      <c r="M48" s="92"/>
      <c r="N48" s="92"/>
      <c r="O48" s="93"/>
      <c r="P48" s="93"/>
      <c r="Q48" s="24"/>
      <c r="R48" s="6"/>
    </row>
    <row r="50" spans="11:11">
      <c r="K50" s="131"/>
    </row>
  </sheetData>
  <mergeCells count="2">
    <mergeCell ref="B8:P8"/>
    <mergeCell ref="B29:P29"/>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T68"/>
  <sheetViews>
    <sheetView showGridLines="0" zoomScaleNormal="100" workbookViewId="0"/>
  </sheetViews>
  <sheetFormatPr baseColWidth="10" defaultRowHeight="14.25"/>
  <cols>
    <col min="1" max="1" width="4.140625" style="52" customWidth="1"/>
    <col min="2" max="2" width="20.85546875" style="17" customWidth="1"/>
    <col min="3" max="8" width="10" style="17" customWidth="1"/>
    <col min="9"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53" t="s">
        <v>53</v>
      </c>
      <c r="C8" s="254"/>
      <c r="D8" s="254"/>
      <c r="E8" s="254"/>
      <c r="F8" s="254"/>
      <c r="G8" s="254"/>
      <c r="H8" s="254"/>
      <c r="I8" s="254"/>
      <c r="J8" s="254"/>
      <c r="K8" s="254"/>
      <c r="L8" s="254"/>
      <c r="M8" s="254"/>
      <c r="N8" s="254"/>
      <c r="O8" s="255"/>
      <c r="P8" s="65"/>
      <c r="Q8" s="65"/>
      <c r="R8" s="56"/>
    </row>
    <row r="9" spans="1:18" s="58" customFormat="1" ht="11.25" customHeight="1">
      <c r="A9" s="56"/>
      <c r="B9" s="78" t="s">
        <v>13</v>
      </c>
      <c r="C9" s="79" t="s">
        <v>43</v>
      </c>
      <c r="D9" s="79" t="s">
        <v>44</v>
      </c>
      <c r="E9" s="79" t="s">
        <v>45</v>
      </c>
      <c r="F9" s="79" t="s">
        <v>46</v>
      </c>
      <c r="G9" s="79" t="s">
        <v>47</v>
      </c>
      <c r="H9" s="79" t="s">
        <v>48</v>
      </c>
      <c r="I9" s="79" t="s">
        <v>49</v>
      </c>
      <c r="J9" s="79" t="s">
        <v>50</v>
      </c>
      <c r="K9" s="79" t="s">
        <v>51</v>
      </c>
      <c r="L9" s="79" t="s">
        <v>0</v>
      </c>
      <c r="M9" s="79" t="s">
        <v>1</v>
      </c>
      <c r="N9" s="79" t="s">
        <v>2</v>
      </c>
      <c r="O9" s="80" t="s">
        <v>3</v>
      </c>
      <c r="P9" s="65"/>
      <c r="Q9" s="65"/>
      <c r="R9" s="56"/>
    </row>
    <row r="10" spans="1:18" s="58" customFormat="1" ht="9">
      <c r="A10" s="56"/>
      <c r="B10" s="105" t="s">
        <v>36</v>
      </c>
      <c r="C10" s="39">
        <v>21767</v>
      </c>
      <c r="D10" s="39">
        <v>18419</v>
      </c>
      <c r="E10" s="39"/>
      <c r="F10" s="39"/>
      <c r="G10" s="39"/>
      <c r="H10" s="39"/>
      <c r="I10" s="39"/>
      <c r="J10" s="39"/>
      <c r="K10" s="39"/>
      <c r="L10" s="39"/>
      <c r="M10" s="39"/>
      <c r="N10" s="39"/>
      <c r="O10" s="84">
        <f>SUM(C10:N10)</f>
        <v>40186</v>
      </c>
      <c r="P10" s="65"/>
      <c r="Q10" s="65"/>
      <c r="R10" s="56"/>
    </row>
    <row r="11" spans="1:18" s="57" customFormat="1" ht="9">
      <c r="A11" s="56"/>
      <c r="B11" s="106" t="s">
        <v>4</v>
      </c>
      <c r="C11" s="126">
        <v>51369</v>
      </c>
      <c r="D11" s="126">
        <v>45964</v>
      </c>
      <c r="E11" s="126"/>
      <c r="F11" s="126"/>
      <c r="G11" s="126"/>
      <c r="H11" s="126"/>
      <c r="I11" s="126"/>
      <c r="J11" s="126"/>
      <c r="K11" s="126"/>
      <c r="L11" s="126"/>
      <c r="M11" s="126"/>
      <c r="N11" s="126"/>
      <c r="O11" s="126">
        <f>SUM(C11:N11)</f>
        <v>97333</v>
      </c>
      <c r="P11" s="65"/>
      <c r="Q11" s="65"/>
      <c r="R11" s="68"/>
    </row>
    <row r="12" spans="1:18" s="57" customFormat="1" ht="9">
      <c r="A12" s="56"/>
      <c r="B12" s="98" t="s">
        <v>80</v>
      </c>
      <c r="C12" s="39">
        <v>20730</v>
      </c>
      <c r="D12" s="39">
        <v>19173</v>
      </c>
      <c r="E12" s="39"/>
      <c r="F12" s="39"/>
      <c r="G12" s="39"/>
      <c r="H12" s="39"/>
      <c r="I12" s="39"/>
      <c r="J12" s="39"/>
      <c r="K12" s="39"/>
      <c r="L12" s="39"/>
      <c r="M12" s="39"/>
      <c r="N12" s="39"/>
      <c r="O12" s="84">
        <f>SUM(C12:N12)</f>
        <v>39903</v>
      </c>
      <c r="P12" s="65"/>
      <c r="Q12" s="65"/>
      <c r="R12" s="68"/>
    </row>
    <row r="13" spans="1:18" s="57" customFormat="1" ht="9">
      <c r="A13" s="56"/>
      <c r="B13" s="106" t="s">
        <v>37</v>
      </c>
      <c r="C13" s="126">
        <v>30721</v>
      </c>
      <c r="D13" s="126">
        <v>37415</v>
      </c>
      <c r="E13" s="126"/>
      <c r="F13" s="126"/>
      <c r="G13" s="126"/>
      <c r="H13" s="126"/>
      <c r="I13" s="126"/>
      <c r="J13" s="126"/>
      <c r="K13" s="126"/>
      <c r="L13" s="126"/>
      <c r="M13" s="126"/>
      <c r="N13" s="126"/>
      <c r="O13" s="126">
        <f>SUM(C13:N13)</f>
        <v>68136</v>
      </c>
      <c r="P13" s="65"/>
      <c r="Q13" s="65"/>
      <c r="R13" s="68"/>
    </row>
    <row r="14" spans="1:18" s="57" customFormat="1" ht="9">
      <c r="A14" s="56"/>
      <c r="B14" s="105" t="s">
        <v>131</v>
      </c>
      <c r="C14" s="39">
        <v>49027</v>
      </c>
      <c r="D14" s="39">
        <v>52312</v>
      </c>
      <c r="E14" s="39"/>
      <c r="F14" s="39"/>
      <c r="G14" s="39"/>
      <c r="H14" s="39"/>
      <c r="I14" s="39"/>
      <c r="J14" s="39"/>
      <c r="K14" s="39"/>
      <c r="L14" s="39"/>
      <c r="M14" s="39"/>
      <c r="N14" s="39"/>
      <c r="O14" s="84">
        <f>SUM(C14:N14)</f>
        <v>101339</v>
      </c>
      <c r="P14" s="65"/>
      <c r="Q14" s="65"/>
      <c r="R14" s="68"/>
    </row>
    <row r="15" spans="1:18" s="57" customFormat="1" ht="9">
      <c r="A15" s="56"/>
      <c r="B15" s="106" t="s">
        <v>18</v>
      </c>
      <c r="C15" s="126">
        <v>102301</v>
      </c>
      <c r="D15" s="126">
        <v>92834</v>
      </c>
      <c r="E15" s="126"/>
      <c r="F15" s="126"/>
      <c r="G15" s="126"/>
      <c r="H15" s="126"/>
      <c r="I15" s="126"/>
      <c r="J15" s="126"/>
      <c r="K15" s="126"/>
      <c r="L15" s="126"/>
      <c r="M15" s="126"/>
      <c r="N15" s="126"/>
      <c r="O15" s="126">
        <f t="shared" ref="O15:O23" si="0">SUM(C15:N15)</f>
        <v>195135</v>
      </c>
      <c r="P15" s="65"/>
      <c r="Q15" s="65"/>
      <c r="R15" s="68"/>
    </row>
    <row r="16" spans="1:18" s="57" customFormat="1" ht="9">
      <c r="A16" s="56"/>
      <c r="B16" s="105" t="s">
        <v>5</v>
      </c>
      <c r="C16" s="39">
        <v>15322</v>
      </c>
      <c r="D16" s="39">
        <v>15700</v>
      </c>
      <c r="E16" s="39"/>
      <c r="F16" s="39"/>
      <c r="G16" s="39"/>
      <c r="H16" s="39"/>
      <c r="I16" s="39"/>
      <c r="J16" s="39"/>
      <c r="K16" s="39"/>
      <c r="L16" s="39"/>
      <c r="M16" s="39"/>
      <c r="N16" s="39"/>
      <c r="O16" s="84">
        <f t="shared" si="0"/>
        <v>31022</v>
      </c>
      <c r="P16" s="65"/>
      <c r="Q16" s="65"/>
      <c r="R16" s="68"/>
    </row>
    <row r="17" spans="1:18" s="57" customFormat="1" ht="9">
      <c r="A17" s="56"/>
      <c r="B17" s="106" t="s">
        <v>6</v>
      </c>
      <c r="C17" s="126">
        <v>37495</v>
      </c>
      <c r="D17" s="126">
        <v>32109</v>
      </c>
      <c r="E17" s="126"/>
      <c r="F17" s="126"/>
      <c r="G17" s="126"/>
      <c r="H17" s="126"/>
      <c r="I17" s="126"/>
      <c r="J17" s="126"/>
      <c r="K17" s="126"/>
      <c r="L17" s="126"/>
      <c r="M17" s="126"/>
      <c r="N17" s="126"/>
      <c r="O17" s="126">
        <f t="shared" si="0"/>
        <v>69604</v>
      </c>
      <c r="P17" s="65"/>
      <c r="Q17" s="65"/>
      <c r="R17" s="68"/>
    </row>
    <row r="18" spans="1:18" s="57" customFormat="1" ht="9">
      <c r="A18" s="56"/>
      <c r="B18" s="105" t="s">
        <v>7</v>
      </c>
      <c r="C18" s="39">
        <v>1725</v>
      </c>
      <c r="D18" s="39">
        <v>2030</v>
      </c>
      <c r="E18" s="39"/>
      <c r="F18" s="39"/>
      <c r="G18" s="39"/>
      <c r="H18" s="39"/>
      <c r="I18" s="39"/>
      <c r="J18" s="39"/>
      <c r="K18" s="39"/>
      <c r="L18" s="39"/>
      <c r="M18" s="39"/>
      <c r="N18" s="39"/>
      <c r="O18" s="84">
        <f t="shared" si="0"/>
        <v>3755</v>
      </c>
      <c r="P18" s="65"/>
      <c r="Q18" s="65"/>
      <c r="R18" s="68"/>
    </row>
    <row r="19" spans="1:18" s="57" customFormat="1" ht="9">
      <c r="A19" s="56"/>
      <c r="B19" s="106" t="s">
        <v>8</v>
      </c>
      <c r="C19" s="126">
        <v>81446</v>
      </c>
      <c r="D19" s="126">
        <v>68977</v>
      </c>
      <c r="E19" s="126"/>
      <c r="F19" s="126"/>
      <c r="G19" s="126"/>
      <c r="H19" s="126"/>
      <c r="I19" s="126"/>
      <c r="J19" s="126"/>
      <c r="K19" s="126"/>
      <c r="L19" s="126"/>
      <c r="M19" s="126"/>
      <c r="N19" s="126"/>
      <c r="O19" s="126">
        <f t="shared" si="0"/>
        <v>150423</v>
      </c>
      <c r="P19" s="65"/>
      <c r="Q19" s="65"/>
      <c r="R19" s="68"/>
    </row>
    <row r="20" spans="1:18" s="57" customFormat="1" ht="9">
      <c r="A20" s="56"/>
      <c r="B20" s="105" t="s">
        <v>14</v>
      </c>
      <c r="C20" s="39">
        <v>13986</v>
      </c>
      <c r="D20" s="39">
        <v>12654</v>
      </c>
      <c r="E20" s="39"/>
      <c r="F20" s="39"/>
      <c r="G20" s="39"/>
      <c r="H20" s="39"/>
      <c r="I20" s="39"/>
      <c r="J20" s="39"/>
      <c r="K20" s="39"/>
      <c r="L20" s="39"/>
      <c r="M20" s="39"/>
      <c r="N20" s="39"/>
      <c r="O20" s="84">
        <f t="shared" si="0"/>
        <v>26640</v>
      </c>
      <c r="P20" s="65"/>
      <c r="Q20" s="65"/>
      <c r="R20" s="68"/>
    </row>
    <row r="21" spans="1:18" s="57" customFormat="1" ht="9">
      <c r="A21" s="56"/>
      <c r="B21" s="106" t="s">
        <v>15</v>
      </c>
      <c r="C21" s="126">
        <v>42816</v>
      </c>
      <c r="D21" s="126">
        <v>46339</v>
      </c>
      <c r="E21" s="126"/>
      <c r="F21" s="126"/>
      <c r="G21" s="126"/>
      <c r="H21" s="126"/>
      <c r="I21" s="126"/>
      <c r="J21" s="126"/>
      <c r="K21" s="126"/>
      <c r="L21" s="126"/>
      <c r="M21" s="126"/>
      <c r="N21" s="126"/>
      <c r="O21" s="126">
        <f t="shared" si="0"/>
        <v>89155</v>
      </c>
      <c r="P21" s="65"/>
      <c r="Q21" s="65"/>
      <c r="R21" s="68"/>
    </row>
    <row r="22" spans="1:18" s="57" customFormat="1" ht="9">
      <c r="A22" s="56"/>
      <c r="B22" s="105" t="s">
        <v>16</v>
      </c>
      <c r="C22" s="39">
        <v>35824</v>
      </c>
      <c r="D22" s="39">
        <v>40006</v>
      </c>
      <c r="E22" s="39"/>
      <c r="F22" s="39"/>
      <c r="G22" s="39"/>
      <c r="H22" s="39"/>
      <c r="I22" s="39"/>
      <c r="J22" s="39"/>
      <c r="K22" s="39"/>
      <c r="L22" s="39"/>
      <c r="M22" s="39"/>
      <c r="N22" s="39"/>
      <c r="O22" s="84">
        <f t="shared" si="0"/>
        <v>75830</v>
      </c>
      <c r="P22" s="65"/>
      <c r="Q22" s="65"/>
      <c r="R22" s="68"/>
    </row>
    <row r="23" spans="1:18" s="57" customFormat="1" ht="9">
      <c r="A23" s="56"/>
      <c r="B23" s="106" t="s">
        <v>41</v>
      </c>
      <c r="C23" s="126">
        <v>23359</v>
      </c>
      <c r="D23" s="126">
        <v>21580</v>
      </c>
      <c r="E23" s="126"/>
      <c r="F23" s="126"/>
      <c r="G23" s="126"/>
      <c r="H23" s="126"/>
      <c r="I23" s="126"/>
      <c r="J23" s="126"/>
      <c r="K23" s="126"/>
      <c r="L23" s="126"/>
      <c r="M23" s="126"/>
      <c r="N23" s="126"/>
      <c r="O23" s="126">
        <f t="shared" si="0"/>
        <v>44939</v>
      </c>
      <c r="P23" s="65"/>
      <c r="Q23" s="65"/>
      <c r="R23" s="68"/>
    </row>
    <row r="24" spans="1:18" s="57" customFormat="1" ht="9">
      <c r="A24" s="56"/>
      <c r="B24" s="105" t="s">
        <v>17</v>
      </c>
      <c r="C24" s="39">
        <v>31898</v>
      </c>
      <c r="D24" s="39">
        <v>31603</v>
      </c>
      <c r="E24" s="39"/>
      <c r="F24" s="39"/>
      <c r="G24" s="39"/>
      <c r="H24" s="39"/>
      <c r="I24" s="39"/>
      <c r="J24" s="39"/>
      <c r="K24" s="39"/>
      <c r="L24" s="39"/>
      <c r="M24" s="39"/>
      <c r="N24" s="39"/>
      <c r="O24" s="39">
        <f>SUM(C24:N24)</f>
        <v>63501</v>
      </c>
      <c r="P24" s="65"/>
      <c r="Q24" s="65"/>
      <c r="R24" s="68"/>
    </row>
    <row r="25" spans="1:18" s="58" customFormat="1" ht="16.5" customHeight="1">
      <c r="A25" s="56"/>
      <c r="B25" s="94" t="s">
        <v>3</v>
      </c>
      <c r="C25" s="95">
        <f t="shared" ref="C25:N25" si="1">SUM(C10:C24)</f>
        <v>559786</v>
      </c>
      <c r="D25" s="95">
        <f t="shared" si="1"/>
        <v>537115</v>
      </c>
      <c r="E25" s="95">
        <f t="shared" si="1"/>
        <v>0</v>
      </c>
      <c r="F25" s="95">
        <f t="shared" si="1"/>
        <v>0</v>
      </c>
      <c r="G25" s="95">
        <f t="shared" si="1"/>
        <v>0</v>
      </c>
      <c r="H25" s="95">
        <f t="shared" si="1"/>
        <v>0</v>
      </c>
      <c r="I25" s="95">
        <f t="shared" si="1"/>
        <v>0</v>
      </c>
      <c r="J25" s="95">
        <f t="shared" si="1"/>
        <v>0</v>
      </c>
      <c r="K25" s="95">
        <f t="shared" si="1"/>
        <v>0</v>
      </c>
      <c r="L25" s="95">
        <f t="shared" si="1"/>
        <v>0</v>
      </c>
      <c r="M25" s="95">
        <f t="shared" si="1"/>
        <v>0</v>
      </c>
      <c r="N25" s="95">
        <f t="shared" si="1"/>
        <v>0</v>
      </c>
      <c r="O25" s="96">
        <f>SUM(C25:N25)</f>
        <v>1096901</v>
      </c>
      <c r="P25" s="65"/>
      <c r="Q25" s="65"/>
      <c r="R25" s="56"/>
    </row>
    <row r="26" spans="1:18" s="58" customFormat="1" ht="15.75" customHeight="1">
      <c r="A26" s="66"/>
      <c r="B26" s="63"/>
      <c r="C26" s="64"/>
      <c r="D26" s="64"/>
      <c r="E26" s="64"/>
      <c r="F26" s="64"/>
      <c r="G26" s="64"/>
      <c r="H26" s="64"/>
      <c r="I26" s="64"/>
      <c r="J26" s="64"/>
      <c r="K26" s="64"/>
      <c r="L26" s="64"/>
      <c r="M26" s="64"/>
      <c r="N26" s="64"/>
      <c r="O26" s="65"/>
      <c r="P26" s="65"/>
      <c r="Q26" s="65"/>
      <c r="R26" s="56"/>
    </row>
    <row r="27" spans="1:18" s="58" customFormat="1" ht="22.5" customHeight="1">
      <c r="A27" s="56"/>
      <c r="B27" s="256" t="s">
        <v>54</v>
      </c>
      <c r="C27" s="257"/>
      <c r="D27" s="257"/>
      <c r="E27" s="257"/>
      <c r="F27" s="257"/>
      <c r="G27" s="257"/>
      <c r="H27" s="257"/>
      <c r="I27" s="257"/>
      <c r="J27" s="257"/>
      <c r="K27" s="257"/>
      <c r="L27" s="257"/>
      <c r="M27" s="257"/>
      <c r="N27" s="257"/>
      <c r="O27" s="257"/>
      <c r="P27" s="258"/>
      <c r="Q27" s="66"/>
      <c r="R27" s="56"/>
    </row>
    <row r="28" spans="1:18" s="58" customFormat="1" ht="11.25" customHeight="1">
      <c r="A28" s="56"/>
      <c r="B28" s="138" t="s">
        <v>13</v>
      </c>
      <c r="C28" s="135" t="s">
        <v>43</v>
      </c>
      <c r="D28" s="135" t="s">
        <v>44</v>
      </c>
      <c r="E28" s="135" t="s">
        <v>45</v>
      </c>
      <c r="F28" s="135" t="s">
        <v>46</v>
      </c>
      <c r="G28" s="135" t="s">
        <v>47</v>
      </c>
      <c r="H28" s="135" t="s">
        <v>48</v>
      </c>
      <c r="I28" s="135" t="s">
        <v>49</v>
      </c>
      <c r="J28" s="135" t="s">
        <v>50</v>
      </c>
      <c r="K28" s="135" t="s">
        <v>51</v>
      </c>
      <c r="L28" s="135" t="s">
        <v>0</v>
      </c>
      <c r="M28" s="135" t="s">
        <v>1</v>
      </c>
      <c r="N28" s="135" t="s">
        <v>2</v>
      </c>
      <c r="O28" s="135" t="s">
        <v>34</v>
      </c>
      <c r="P28" s="139" t="s">
        <v>35</v>
      </c>
      <c r="Q28" s="66"/>
      <c r="R28" s="56"/>
    </row>
    <row r="29" spans="1:18" s="58" customFormat="1" ht="9">
      <c r="A29" s="56"/>
      <c r="B29" s="101" t="s">
        <v>36</v>
      </c>
      <c r="C29" s="39">
        <v>57356263</v>
      </c>
      <c r="D29" s="39">
        <v>48583244</v>
      </c>
      <c r="E29" s="39"/>
      <c r="F29" s="39"/>
      <c r="G29" s="39"/>
      <c r="H29" s="39"/>
      <c r="I29" s="39"/>
      <c r="J29" s="39"/>
      <c r="K29" s="39"/>
      <c r="L29" s="39"/>
      <c r="M29" s="39"/>
      <c r="N29" s="39"/>
      <c r="O29" s="84">
        <f>SUM(C29:N29)</f>
        <v>105939507</v>
      </c>
      <c r="P29" s="84">
        <v>219319.67999999999</v>
      </c>
      <c r="Q29" s="66"/>
      <c r="R29" s="56"/>
    </row>
    <row r="30" spans="1:18" s="57" customFormat="1" ht="9">
      <c r="A30" s="56"/>
      <c r="B30" s="106" t="s">
        <v>4</v>
      </c>
      <c r="C30" s="126">
        <v>135357829</v>
      </c>
      <c r="D30" s="126">
        <v>121237864</v>
      </c>
      <c r="E30" s="126"/>
      <c r="F30" s="126"/>
      <c r="G30" s="126"/>
      <c r="H30" s="126"/>
      <c r="I30" s="126"/>
      <c r="J30" s="126"/>
      <c r="K30" s="126"/>
      <c r="L30" s="126"/>
      <c r="M30" s="126"/>
      <c r="N30" s="126"/>
      <c r="O30" s="126">
        <f>SUM(C30:N30)</f>
        <v>256595693</v>
      </c>
      <c r="P30" s="126">
        <v>531423.91</v>
      </c>
      <c r="Q30" s="81"/>
      <c r="R30" s="68"/>
    </row>
    <row r="31" spans="1:18" s="57" customFormat="1" ht="9">
      <c r="A31" s="56"/>
      <c r="B31" s="98" t="s">
        <v>80</v>
      </c>
      <c r="C31" s="39">
        <v>54623757</v>
      </c>
      <c r="D31" s="39">
        <v>50572047</v>
      </c>
      <c r="E31" s="39"/>
      <c r="F31" s="39"/>
      <c r="G31" s="39"/>
      <c r="H31" s="39"/>
      <c r="I31" s="39"/>
      <c r="J31" s="39"/>
      <c r="K31" s="39"/>
      <c r="L31" s="39"/>
      <c r="M31" s="39"/>
      <c r="N31" s="39"/>
      <c r="O31" s="84">
        <f>SUM(C31:N31)</f>
        <v>105195804</v>
      </c>
      <c r="P31" s="84">
        <v>217917.63</v>
      </c>
      <c r="Q31" s="81"/>
      <c r="R31" s="68"/>
    </row>
    <row r="32" spans="1:18" s="57" customFormat="1" ht="9">
      <c r="A32" s="56"/>
      <c r="B32" s="106" t="s">
        <v>37</v>
      </c>
      <c r="C32" s="126">
        <v>80950142</v>
      </c>
      <c r="D32" s="126">
        <v>98688423</v>
      </c>
      <c r="E32" s="126"/>
      <c r="F32" s="126"/>
      <c r="G32" s="126"/>
      <c r="H32" s="126"/>
      <c r="I32" s="126"/>
      <c r="J32" s="126"/>
      <c r="K32" s="126"/>
      <c r="L32" s="126"/>
      <c r="M32" s="126"/>
      <c r="N32" s="126"/>
      <c r="O32" s="126">
        <f>SUM(C32:N32)</f>
        <v>179638565</v>
      </c>
      <c r="P32" s="126">
        <v>372857.12</v>
      </c>
      <c r="Q32" s="81"/>
      <c r="R32" s="68"/>
    </row>
    <row r="33" spans="1:18" s="57" customFormat="1" ht="9">
      <c r="A33" s="56"/>
      <c r="B33" s="105" t="s">
        <v>131</v>
      </c>
      <c r="C33" s="39">
        <v>129186635</v>
      </c>
      <c r="D33" s="39">
        <v>137981793</v>
      </c>
      <c r="E33" s="39"/>
      <c r="F33" s="39"/>
      <c r="G33" s="39"/>
      <c r="H33" s="39"/>
      <c r="I33" s="39"/>
      <c r="J33" s="39"/>
      <c r="K33" s="39"/>
      <c r="L33" s="39"/>
      <c r="M33" s="39"/>
      <c r="N33" s="39"/>
      <c r="O33" s="84">
        <f>SUM(C33:N33)</f>
        <v>267168428</v>
      </c>
      <c r="P33" s="84">
        <v>554014.48</v>
      </c>
      <c r="Q33" s="81"/>
      <c r="R33" s="68"/>
    </row>
    <row r="34" spans="1:18" s="57" customFormat="1" ht="9">
      <c r="A34" s="56"/>
      <c r="B34" s="106" t="s">
        <v>18</v>
      </c>
      <c r="C34" s="126">
        <v>269564158</v>
      </c>
      <c r="D34" s="126">
        <v>244865457</v>
      </c>
      <c r="E34" s="126"/>
      <c r="F34" s="126"/>
      <c r="G34" s="126"/>
      <c r="H34" s="126"/>
      <c r="I34" s="126"/>
      <c r="J34" s="126"/>
      <c r="K34" s="126"/>
      <c r="L34" s="126"/>
      <c r="M34" s="126"/>
      <c r="N34" s="126"/>
      <c r="O34" s="126">
        <f t="shared" ref="O34:O42" si="2">SUM(C34:N34)</f>
        <v>514429615</v>
      </c>
      <c r="P34" s="126">
        <v>1065518.8500000001</v>
      </c>
      <c r="Q34" s="81"/>
      <c r="R34" s="68"/>
    </row>
    <row r="35" spans="1:18" s="57" customFormat="1" ht="9">
      <c r="A35" s="56"/>
      <c r="B35" s="101" t="s">
        <v>5</v>
      </c>
      <c r="C35" s="39">
        <v>40373623</v>
      </c>
      <c r="D35" s="39">
        <v>41411419</v>
      </c>
      <c r="E35" s="39"/>
      <c r="F35" s="39"/>
      <c r="G35" s="39"/>
      <c r="H35" s="39"/>
      <c r="I35" s="39"/>
      <c r="J35" s="39"/>
      <c r="K35" s="39"/>
      <c r="L35" s="39"/>
      <c r="M35" s="39"/>
      <c r="N35" s="39"/>
      <c r="O35" s="84">
        <f t="shared" si="2"/>
        <v>81785042</v>
      </c>
      <c r="P35" s="84">
        <v>169544.9</v>
      </c>
      <c r="Q35" s="81"/>
      <c r="R35" s="68"/>
    </row>
    <row r="36" spans="1:18" s="57" customFormat="1" ht="9">
      <c r="A36" s="56"/>
      <c r="B36" s="106" t="s">
        <v>6</v>
      </c>
      <c r="C36" s="126">
        <v>98799700</v>
      </c>
      <c r="D36" s="126">
        <v>84692946</v>
      </c>
      <c r="E36" s="126"/>
      <c r="F36" s="126"/>
      <c r="G36" s="126"/>
      <c r="H36" s="126"/>
      <c r="I36" s="126"/>
      <c r="J36" s="126"/>
      <c r="K36" s="126"/>
      <c r="L36" s="126"/>
      <c r="M36" s="126"/>
      <c r="N36" s="126"/>
      <c r="O36" s="126">
        <f t="shared" si="2"/>
        <v>183492646</v>
      </c>
      <c r="P36" s="126">
        <v>379905.05</v>
      </c>
      <c r="Q36" s="81"/>
      <c r="R36" s="68"/>
    </row>
    <row r="37" spans="1:18" s="57" customFormat="1" ht="9">
      <c r="A37" s="56"/>
      <c r="B37" s="101" t="s">
        <v>7</v>
      </c>
      <c r="C37" s="39">
        <v>4545392</v>
      </c>
      <c r="D37" s="39">
        <v>5354470</v>
      </c>
      <c r="E37" s="39"/>
      <c r="F37" s="39"/>
      <c r="G37" s="39"/>
      <c r="H37" s="39"/>
      <c r="I37" s="39"/>
      <c r="J37" s="39"/>
      <c r="K37" s="39"/>
      <c r="L37" s="39"/>
      <c r="M37" s="39"/>
      <c r="N37" s="39"/>
      <c r="O37" s="84">
        <f t="shared" si="2"/>
        <v>9899862</v>
      </c>
      <c r="P37" s="84">
        <v>20543.14</v>
      </c>
      <c r="Q37" s="81"/>
      <c r="R37" s="68"/>
    </row>
    <row r="38" spans="1:18" s="57" customFormat="1" ht="9">
      <c r="A38" s="56"/>
      <c r="B38" s="106" t="s">
        <v>8</v>
      </c>
      <c r="C38" s="126">
        <v>214611024</v>
      </c>
      <c r="D38" s="126">
        <v>181938564</v>
      </c>
      <c r="E38" s="126"/>
      <c r="F38" s="126"/>
      <c r="G38" s="126"/>
      <c r="H38" s="126"/>
      <c r="I38" s="126"/>
      <c r="J38" s="126"/>
      <c r="K38" s="126"/>
      <c r="L38" s="126"/>
      <c r="M38" s="126"/>
      <c r="N38" s="126"/>
      <c r="O38" s="126">
        <f t="shared" si="2"/>
        <v>396549588</v>
      </c>
      <c r="P38" s="126">
        <v>820955.76</v>
      </c>
      <c r="Q38" s="81"/>
      <c r="R38" s="68"/>
    </row>
    <row r="39" spans="1:18" s="57" customFormat="1" ht="9">
      <c r="A39" s="56"/>
      <c r="B39" s="101" t="s">
        <v>14</v>
      </c>
      <c r="C39" s="39">
        <v>36853250</v>
      </c>
      <c r="D39" s="39">
        <v>33377076</v>
      </c>
      <c r="E39" s="39"/>
      <c r="F39" s="39"/>
      <c r="G39" s="39"/>
      <c r="H39" s="39"/>
      <c r="I39" s="39"/>
      <c r="J39" s="39"/>
      <c r="K39" s="39"/>
      <c r="L39" s="39"/>
      <c r="M39" s="39"/>
      <c r="N39" s="39"/>
      <c r="O39" s="84">
        <f t="shared" si="2"/>
        <v>70230326</v>
      </c>
      <c r="P39" s="84">
        <v>145462.37</v>
      </c>
      <c r="Q39" s="81"/>
      <c r="R39" s="68"/>
    </row>
    <row r="40" spans="1:18" s="57" customFormat="1" ht="9">
      <c r="A40" s="56"/>
      <c r="B40" s="106" t="s">
        <v>15</v>
      </c>
      <c r="C40" s="126">
        <v>112820588</v>
      </c>
      <c r="D40" s="126">
        <v>122226990</v>
      </c>
      <c r="E40" s="126"/>
      <c r="F40" s="126"/>
      <c r="G40" s="126"/>
      <c r="H40" s="126"/>
      <c r="I40" s="126"/>
      <c r="J40" s="126"/>
      <c r="K40" s="126"/>
      <c r="L40" s="126"/>
      <c r="M40" s="126"/>
      <c r="N40" s="126"/>
      <c r="O40" s="126">
        <f t="shared" si="2"/>
        <v>235047578</v>
      </c>
      <c r="P40" s="126">
        <v>487456.27</v>
      </c>
      <c r="Q40" s="81"/>
      <c r="R40" s="68"/>
    </row>
    <row r="41" spans="1:18" s="57" customFormat="1" ht="9">
      <c r="A41" s="56"/>
      <c r="B41" s="101" t="s">
        <v>16</v>
      </c>
      <c r="C41" s="39">
        <v>94396598</v>
      </c>
      <c r="D41" s="39">
        <v>105522626</v>
      </c>
      <c r="E41" s="39"/>
      <c r="F41" s="39"/>
      <c r="G41" s="39"/>
      <c r="H41" s="39"/>
      <c r="I41" s="39"/>
      <c r="J41" s="39"/>
      <c r="K41" s="39"/>
      <c r="L41" s="39"/>
      <c r="M41" s="39"/>
      <c r="N41" s="39"/>
      <c r="O41" s="84">
        <f t="shared" si="2"/>
        <v>199919224</v>
      </c>
      <c r="P41" s="84">
        <v>414697.2</v>
      </c>
      <c r="Q41" s="81"/>
      <c r="R41" s="68"/>
    </row>
    <row r="42" spans="1:18" s="57" customFormat="1" ht="9">
      <c r="A42" s="56"/>
      <c r="B42" s="106" t="s">
        <v>41</v>
      </c>
      <c r="C42" s="126">
        <v>61551199</v>
      </c>
      <c r="D42" s="126">
        <v>56920919</v>
      </c>
      <c r="E42" s="126"/>
      <c r="F42" s="126"/>
      <c r="G42" s="126"/>
      <c r="H42" s="126"/>
      <c r="I42" s="126"/>
      <c r="J42" s="126"/>
      <c r="K42" s="126"/>
      <c r="L42" s="126"/>
      <c r="M42" s="126"/>
      <c r="N42" s="126"/>
      <c r="O42" s="126">
        <f t="shared" si="2"/>
        <v>118472118</v>
      </c>
      <c r="P42" s="126">
        <v>245418.11</v>
      </c>
      <c r="Q42" s="81"/>
      <c r="R42" s="68"/>
    </row>
    <row r="43" spans="1:18" s="57" customFormat="1" ht="9">
      <c r="A43" s="56"/>
      <c r="B43" s="101" t="s">
        <v>17</v>
      </c>
      <c r="C43" s="39">
        <v>84051549</v>
      </c>
      <c r="D43" s="39">
        <v>83358285</v>
      </c>
      <c r="E43" s="39"/>
      <c r="F43" s="39"/>
      <c r="G43" s="39"/>
      <c r="H43" s="39"/>
      <c r="I43" s="39"/>
      <c r="J43" s="39"/>
      <c r="K43" s="39"/>
      <c r="L43" s="39"/>
      <c r="M43" s="39"/>
      <c r="N43" s="39"/>
      <c r="O43" s="39">
        <f>SUM(C43:N43)</f>
        <v>167409834</v>
      </c>
      <c r="P43" s="84">
        <v>346966.61</v>
      </c>
      <c r="Q43" s="81"/>
      <c r="R43" s="68"/>
    </row>
    <row r="44" spans="1:18" s="58" customFormat="1" ht="18" customHeight="1">
      <c r="A44" s="56"/>
      <c r="B44" s="97" t="s">
        <v>3</v>
      </c>
      <c r="C44" s="97">
        <f t="shared" ref="C44:M44" si="3">SUM(C29:C43)</f>
        <v>1475041707</v>
      </c>
      <c r="D44" s="97">
        <f t="shared" si="3"/>
        <v>1416732123</v>
      </c>
      <c r="E44" s="97">
        <f t="shared" si="3"/>
        <v>0</v>
      </c>
      <c r="F44" s="97">
        <f t="shared" si="3"/>
        <v>0</v>
      </c>
      <c r="G44" s="97">
        <f t="shared" si="3"/>
        <v>0</v>
      </c>
      <c r="H44" s="97">
        <f t="shared" si="3"/>
        <v>0</v>
      </c>
      <c r="I44" s="97">
        <f t="shared" si="3"/>
        <v>0</v>
      </c>
      <c r="J44" s="97">
        <f t="shared" si="3"/>
        <v>0</v>
      </c>
      <c r="K44" s="97">
        <f t="shared" si="3"/>
        <v>0</v>
      </c>
      <c r="L44" s="97">
        <f t="shared" si="3"/>
        <v>0</v>
      </c>
      <c r="M44" s="97">
        <f t="shared" si="3"/>
        <v>0</v>
      </c>
      <c r="N44" s="97">
        <f t="shared" ref="N44" si="4">SUM(N29:N43)</f>
        <v>0</v>
      </c>
      <c r="O44" s="97">
        <f>SUM(O29:O43)</f>
        <v>2891773830</v>
      </c>
      <c r="P44" s="97">
        <f>SUM(P29:P43)</f>
        <v>5992001.080000001</v>
      </c>
      <c r="Q44" s="66"/>
      <c r="R44" s="56"/>
    </row>
    <row r="45" spans="1:18" s="82" customFormat="1" ht="18" customHeight="1">
      <c r="A45" s="56"/>
      <c r="B45" s="97" t="s">
        <v>10</v>
      </c>
      <c r="C45" s="97">
        <f t="shared" ref="C45:D45" si="5">C44/C46</f>
        <v>3013733.4647760708</v>
      </c>
      <c r="D45" s="97">
        <f t="shared" si="5"/>
        <v>2978267.6175660621</v>
      </c>
      <c r="E45" s="97"/>
      <c r="F45" s="97"/>
      <c r="G45" s="97"/>
      <c r="H45" s="97"/>
      <c r="I45" s="97"/>
      <c r="J45" s="97"/>
      <c r="K45" s="97"/>
      <c r="L45" s="97"/>
      <c r="M45" s="97"/>
      <c r="N45" s="97"/>
      <c r="O45" s="97">
        <f>SUM(C45:N45)</f>
        <v>5992001.0823421329</v>
      </c>
      <c r="P45" s="97"/>
      <c r="Q45" s="66"/>
      <c r="R45" s="56"/>
    </row>
    <row r="46" spans="1:18" s="58" customFormat="1" ht="16.5" customHeight="1">
      <c r="A46" s="56"/>
      <c r="B46" s="97" t="s">
        <v>32</v>
      </c>
      <c r="C46" s="109">
        <v>489.44</v>
      </c>
      <c r="D46" s="109">
        <v>475.69</v>
      </c>
      <c r="E46" s="109"/>
      <c r="F46" s="92"/>
      <c r="G46" s="92"/>
      <c r="H46" s="92"/>
      <c r="I46" s="92"/>
      <c r="J46" s="92"/>
      <c r="K46" s="92"/>
      <c r="L46" s="92"/>
      <c r="M46" s="92"/>
      <c r="N46" s="92"/>
      <c r="O46" s="225"/>
      <c r="P46" s="97"/>
      <c r="Q46" s="77"/>
      <c r="R46" s="56"/>
    </row>
    <row r="47" spans="1:18" s="58" customFormat="1" ht="17.25" customHeight="1">
      <c r="A47" s="66"/>
      <c r="B47" s="82"/>
      <c r="C47" s="64"/>
      <c r="D47" s="64"/>
      <c r="E47" s="64"/>
      <c r="F47" s="64"/>
      <c r="G47" s="64"/>
      <c r="H47" s="64"/>
      <c r="I47" s="64"/>
      <c r="J47" s="64"/>
      <c r="K47" s="64"/>
      <c r="L47" s="64"/>
      <c r="M47" s="64"/>
      <c r="N47" s="64"/>
      <c r="O47" s="65"/>
      <c r="P47" s="65"/>
      <c r="Q47" s="65"/>
      <c r="R47" s="56"/>
    </row>
    <row r="48" spans="1:18" s="58" customFormat="1" ht="22.5" customHeight="1">
      <c r="A48" s="56"/>
      <c r="B48" s="253" t="s">
        <v>55</v>
      </c>
      <c r="C48" s="254"/>
      <c r="D48" s="254"/>
      <c r="E48" s="254"/>
      <c r="F48" s="254"/>
      <c r="G48" s="254"/>
      <c r="H48" s="254"/>
      <c r="I48" s="254"/>
      <c r="J48" s="254"/>
      <c r="K48" s="254"/>
      <c r="L48" s="254"/>
      <c r="M48" s="254"/>
      <c r="N48" s="254"/>
      <c r="O48" s="254"/>
      <c r="P48" s="255"/>
      <c r="Q48" s="66"/>
      <c r="R48" s="56"/>
    </row>
    <row r="49" spans="1:20" s="58" customFormat="1" ht="11.25" customHeight="1">
      <c r="A49" s="56"/>
      <c r="B49" s="78"/>
      <c r="C49" s="79"/>
      <c r="D49" s="79"/>
      <c r="E49" s="79"/>
      <c r="F49" s="79"/>
      <c r="G49" s="79"/>
      <c r="H49" s="79"/>
      <c r="I49" s="79"/>
      <c r="J49" s="79"/>
      <c r="K49" s="79"/>
      <c r="L49" s="79"/>
      <c r="M49" s="79"/>
      <c r="N49" s="79"/>
      <c r="O49" s="251" t="s">
        <v>146</v>
      </c>
      <c r="P49" s="252"/>
      <c r="Q49" s="66"/>
      <c r="R49" s="56"/>
    </row>
    <row r="50" spans="1:20" s="58" customFormat="1" ht="11.25" customHeight="1">
      <c r="A50" s="56"/>
      <c r="B50" s="78" t="s">
        <v>13</v>
      </c>
      <c r="C50" s="79" t="s">
        <v>43</v>
      </c>
      <c r="D50" s="79" t="s">
        <v>44</v>
      </c>
      <c r="E50" s="79" t="s">
        <v>45</v>
      </c>
      <c r="F50" s="79" t="s">
        <v>46</v>
      </c>
      <c r="G50" s="79" t="s">
        <v>47</v>
      </c>
      <c r="H50" s="79" t="s">
        <v>48</v>
      </c>
      <c r="I50" s="79" t="s">
        <v>49</v>
      </c>
      <c r="J50" s="79" t="s">
        <v>50</v>
      </c>
      <c r="K50" s="79" t="s">
        <v>51</v>
      </c>
      <c r="L50" s="79" t="s">
        <v>0</v>
      </c>
      <c r="M50" s="79" t="s">
        <v>1</v>
      </c>
      <c r="N50" s="79" t="s">
        <v>2</v>
      </c>
      <c r="O50" s="79" t="s">
        <v>38</v>
      </c>
      <c r="P50" s="80" t="s">
        <v>39</v>
      </c>
      <c r="Q50" s="66"/>
      <c r="R50" s="56"/>
    </row>
    <row r="51" spans="1:20" s="58" customFormat="1" ht="9">
      <c r="A51" s="56"/>
      <c r="B51" s="105" t="s">
        <v>36</v>
      </c>
      <c r="C51" s="39">
        <v>42135.99</v>
      </c>
      <c r="D51" s="39">
        <v>42696.02</v>
      </c>
      <c r="E51" s="39"/>
      <c r="F51" s="39"/>
      <c r="G51" s="39"/>
      <c r="H51" s="39"/>
      <c r="I51" s="39"/>
      <c r="J51" s="39"/>
      <c r="K51" s="39"/>
      <c r="L51" s="39"/>
      <c r="M51" s="39"/>
      <c r="N51" s="39"/>
      <c r="O51" s="39">
        <v>42392.67</v>
      </c>
      <c r="P51" s="127">
        <v>87.77</v>
      </c>
      <c r="Q51" s="66"/>
      <c r="R51" s="56"/>
    </row>
    <row r="52" spans="1:20" s="57" customFormat="1" ht="9">
      <c r="A52" s="56"/>
      <c r="B52" s="107" t="s">
        <v>4</v>
      </c>
      <c r="C52" s="123">
        <v>37360.339999999997</v>
      </c>
      <c r="D52" s="123">
        <v>37294.5</v>
      </c>
      <c r="E52" s="123"/>
      <c r="F52" s="123"/>
      <c r="G52" s="123"/>
      <c r="H52" s="123"/>
      <c r="I52" s="123"/>
      <c r="J52" s="123"/>
      <c r="K52" s="123"/>
      <c r="L52" s="123"/>
      <c r="M52" s="123"/>
      <c r="N52" s="123"/>
      <c r="O52" s="123">
        <v>37329.25</v>
      </c>
      <c r="P52" s="128">
        <v>77.31</v>
      </c>
      <c r="Q52" s="81"/>
      <c r="R52" s="68"/>
    </row>
    <row r="53" spans="1:20" s="57" customFormat="1" ht="9">
      <c r="A53" s="56"/>
      <c r="B53" s="98" t="s">
        <v>80</v>
      </c>
      <c r="C53" s="39">
        <v>32699.919999999998</v>
      </c>
      <c r="D53" s="39">
        <v>30854.38</v>
      </c>
      <c r="E53" s="39"/>
      <c r="F53" s="39"/>
      <c r="G53" s="39"/>
      <c r="H53" s="39"/>
      <c r="I53" s="39"/>
      <c r="J53" s="39"/>
      <c r="K53" s="39"/>
      <c r="L53" s="39"/>
      <c r="M53" s="39"/>
      <c r="N53" s="39"/>
      <c r="O53" s="39">
        <v>31813.16</v>
      </c>
      <c r="P53" s="127">
        <v>65.87</v>
      </c>
      <c r="Q53" s="81"/>
      <c r="R53" s="68"/>
    </row>
    <row r="54" spans="1:20" s="57" customFormat="1" ht="9">
      <c r="A54" s="56"/>
      <c r="B54" s="107" t="s">
        <v>37</v>
      </c>
      <c r="C54" s="123">
        <v>16489.89</v>
      </c>
      <c r="D54" s="123">
        <v>13385.5</v>
      </c>
      <c r="E54" s="123"/>
      <c r="F54" s="123"/>
      <c r="G54" s="123"/>
      <c r="H54" s="123"/>
      <c r="I54" s="123"/>
      <c r="J54" s="123"/>
      <c r="K54" s="123"/>
      <c r="L54" s="123"/>
      <c r="M54" s="123"/>
      <c r="N54" s="123"/>
      <c r="O54" s="123">
        <v>14785.2</v>
      </c>
      <c r="P54" s="128">
        <v>30.64</v>
      </c>
      <c r="Q54" s="81"/>
      <c r="R54" s="68"/>
    </row>
    <row r="55" spans="1:20" s="57" customFormat="1" ht="9">
      <c r="A55" s="56"/>
      <c r="B55" s="105" t="s">
        <v>131</v>
      </c>
      <c r="C55" s="39">
        <v>40460.550000000003</v>
      </c>
      <c r="D55" s="39">
        <v>33716.32</v>
      </c>
      <c r="E55" s="39"/>
      <c r="F55" s="39"/>
      <c r="G55" s="39"/>
      <c r="H55" s="39"/>
      <c r="I55" s="39"/>
      <c r="J55" s="39"/>
      <c r="K55" s="39"/>
      <c r="L55" s="39"/>
      <c r="M55" s="39"/>
      <c r="N55" s="39"/>
      <c r="O55" s="39">
        <v>36979.120000000003</v>
      </c>
      <c r="P55" s="127">
        <v>76.58</v>
      </c>
      <c r="Q55" s="81"/>
      <c r="R55" s="68"/>
    </row>
    <row r="56" spans="1:20" s="57" customFormat="1" ht="9">
      <c r="A56" s="56"/>
      <c r="B56" s="107" t="s">
        <v>18</v>
      </c>
      <c r="C56" s="123">
        <v>53957.19</v>
      </c>
      <c r="D56" s="123">
        <v>51050.22</v>
      </c>
      <c r="E56" s="123"/>
      <c r="F56" s="123"/>
      <c r="G56" s="123"/>
      <c r="H56" s="123"/>
      <c r="I56" s="123"/>
      <c r="J56" s="123"/>
      <c r="K56" s="123"/>
      <c r="L56" s="123"/>
      <c r="M56" s="123"/>
      <c r="N56" s="123"/>
      <c r="O56" s="123">
        <v>52574.22</v>
      </c>
      <c r="P56" s="128">
        <v>108.85</v>
      </c>
      <c r="Q56" s="81"/>
      <c r="R56" s="68"/>
    </row>
    <row r="57" spans="1:20" s="57" customFormat="1" ht="9">
      <c r="A57" s="56"/>
      <c r="B57" s="105" t="s">
        <v>5</v>
      </c>
      <c r="C57" s="39">
        <v>29881.15</v>
      </c>
      <c r="D57" s="39">
        <v>27941.48</v>
      </c>
      <c r="E57" s="39"/>
      <c r="F57" s="39"/>
      <c r="G57" s="39"/>
      <c r="H57" s="39"/>
      <c r="I57" s="39"/>
      <c r="J57" s="39"/>
      <c r="K57" s="39"/>
      <c r="L57" s="39"/>
      <c r="M57" s="39"/>
      <c r="N57" s="39"/>
      <c r="O57" s="39">
        <v>28899.5</v>
      </c>
      <c r="P57" s="127">
        <v>59.88</v>
      </c>
      <c r="Q57" s="81"/>
      <c r="R57" s="68"/>
    </row>
    <row r="58" spans="1:20" s="57" customFormat="1" ht="9">
      <c r="A58" s="56"/>
      <c r="B58" s="107" t="s">
        <v>6</v>
      </c>
      <c r="C58" s="123">
        <v>19367.88</v>
      </c>
      <c r="D58" s="123">
        <v>18642.349999999999</v>
      </c>
      <c r="E58" s="123"/>
      <c r="F58" s="123"/>
      <c r="G58" s="123"/>
      <c r="H58" s="123"/>
      <c r="I58" s="123"/>
      <c r="J58" s="123"/>
      <c r="K58" s="123"/>
      <c r="L58" s="123"/>
      <c r="M58" s="123"/>
      <c r="N58" s="123"/>
      <c r="O58" s="123">
        <v>19033.189999999999</v>
      </c>
      <c r="P58" s="128">
        <v>39.4</v>
      </c>
      <c r="Q58" s="81"/>
      <c r="R58" s="68"/>
      <c r="T58" s="83"/>
    </row>
    <row r="59" spans="1:20" s="57" customFormat="1" ht="9">
      <c r="A59" s="56"/>
      <c r="B59" s="105" t="s">
        <v>7</v>
      </c>
      <c r="C59" s="39">
        <v>33687.699999999997</v>
      </c>
      <c r="D59" s="39">
        <v>29165.65</v>
      </c>
      <c r="E59" s="39"/>
      <c r="F59" s="39"/>
      <c r="G59" s="39"/>
      <c r="H59" s="39"/>
      <c r="I59" s="39"/>
      <c r="J59" s="39"/>
      <c r="K59" s="39"/>
      <c r="L59" s="39"/>
      <c r="M59" s="39"/>
      <c r="N59" s="39"/>
      <c r="O59" s="39">
        <v>31243.03</v>
      </c>
      <c r="P59" s="127">
        <v>64.77</v>
      </c>
      <c r="Q59" s="81"/>
      <c r="R59" s="68"/>
    </row>
    <row r="60" spans="1:20" s="57" customFormat="1" ht="9">
      <c r="A60" s="56"/>
      <c r="B60" s="107" t="s">
        <v>8</v>
      </c>
      <c r="C60" s="123">
        <v>29034.78</v>
      </c>
      <c r="D60" s="123">
        <v>28858.560000000001</v>
      </c>
      <c r="E60" s="123"/>
      <c r="F60" s="123"/>
      <c r="G60" s="123"/>
      <c r="H60" s="123"/>
      <c r="I60" s="123"/>
      <c r="J60" s="123"/>
      <c r="K60" s="123"/>
      <c r="L60" s="123"/>
      <c r="M60" s="123"/>
      <c r="N60" s="123"/>
      <c r="O60" s="123">
        <v>28953.97</v>
      </c>
      <c r="P60" s="128">
        <v>59.94</v>
      </c>
      <c r="Q60" s="81"/>
      <c r="R60" s="68"/>
    </row>
    <row r="61" spans="1:20" s="57" customFormat="1" ht="9">
      <c r="A61" s="56"/>
      <c r="B61" s="105" t="s">
        <v>14</v>
      </c>
      <c r="C61" s="39">
        <v>20920.02</v>
      </c>
      <c r="D61" s="39">
        <v>21651.91</v>
      </c>
      <c r="E61" s="39"/>
      <c r="F61" s="39"/>
      <c r="G61" s="39"/>
      <c r="H61" s="39"/>
      <c r="I61" s="39"/>
      <c r="J61" s="39"/>
      <c r="K61" s="39"/>
      <c r="L61" s="39"/>
      <c r="M61" s="39"/>
      <c r="N61" s="39"/>
      <c r="O61" s="39">
        <v>21267.67</v>
      </c>
      <c r="P61" s="127">
        <v>44.06</v>
      </c>
      <c r="Q61" s="81"/>
      <c r="R61" s="68"/>
    </row>
    <row r="62" spans="1:20" s="57" customFormat="1" ht="9">
      <c r="A62" s="56"/>
      <c r="B62" s="107" t="s">
        <v>15</v>
      </c>
      <c r="C62" s="123">
        <v>29631.74</v>
      </c>
      <c r="D62" s="123">
        <v>24817.59</v>
      </c>
      <c r="E62" s="123"/>
      <c r="F62" s="123"/>
      <c r="G62" s="123"/>
      <c r="H62" s="123"/>
      <c r="I62" s="123"/>
      <c r="J62" s="123"/>
      <c r="K62" s="123"/>
      <c r="L62" s="123"/>
      <c r="M62" s="123"/>
      <c r="N62" s="123"/>
      <c r="O62" s="123">
        <v>27129.55</v>
      </c>
      <c r="P62" s="128">
        <v>56.19</v>
      </c>
      <c r="Q62" s="81"/>
      <c r="R62" s="68"/>
    </row>
    <row r="63" spans="1:20" s="57" customFormat="1" ht="9">
      <c r="A63" s="56"/>
      <c r="B63" s="105" t="s">
        <v>16</v>
      </c>
      <c r="C63" s="39">
        <v>20676.810000000001</v>
      </c>
      <c r="D63" s="39">
        <v>19587.419999999998</v>
      </c>
      <c r="E63" s="39"/>
      <c r="F63" s="39"/>
      <c r="G63" s="39"/>
      <c r="H63" s="39"/>
      <c r="I63" s="39"/>
      <c r="J63" s="39"/>
      <c r="K63" s="39"/>
      <c r="L63" s="39"/>
      <c r="M63" s="39"/>
      <c r="N63" s="39"/>
      <c r="O63" s="39">
        <v>20102.080000000002</v>
      </c>
      <c r="P63" s="127">
        <v>41.68</v>
      </c>
      <c r="Q63" s="81"/>
      <c r="R63" s="68"/>
    </row>
    <row r="64" spans="1:20" s="57" customFormat="1" ht="9">
      <c r="A64" s="56"/>
      <c r="B64" s="107" t="s">
        <v>41</v>
      </c>
      <c r="C64" s="123">
        <v>26306.19</v>
      </c>
      <c r="D64" s="123">
        <v>25768.7</v>
      </c>
      <c r="E64" s="123"/>
      <c r="F64" s="123"/>
      <c r="G64" s="123"/>
      <c r="H64" s="123"/>
      <c r="I64" s="123"/>
      <c r="J64" s="123"/>
      <c r="K64" s="123"/>
      <c r="L64" s="123"/>
      <c r="M64" s="123"/>
      <c r="N64" s="123"/>
      <c r="O64" s="123">
        <v>26048.09</v>
      </c>
      <c r="P64" s="128">
        <v>53.95</v>
      </c>
      <c r="Q64" s="81"/>
      <c r="R64" s="68"/>
    </row>
    <row r="65" spans="1:18" s="57" customFormat="1" ht="9">
      <c r="A65" s="56"/>
      <c r="B65" s="105" t="s">
        <v>17</v>
      </c>
      <c r="C65" s="39">
        <v>30191.73</v>
      </c>
      <c r="D65" s="39">
        <v>30015.34</v>
      </c>
      <c r="E65" s="39"/>
      <c r="F65" s="39"/>
      <c r="G65" s="39"/>
      <c r="H65" s="39"/>
      <c r="I65" s="39"/>
      <c r="J65" s="39"/>
      <c r="K65" s="39"/>
      <c r="L65" s="39"/>
      <c r="M65" s="39"/>
      <c r="N65" s="39"/>
      <c r="O65" s="39">
        <v>30103.94</v>
      </c>
      <c r="P65" s="127">
        <v>62.39</v>
      </c>
      <c r="Q65" s="81"/>
      <c r="R65" s="85"/>
    </row>
    <row r="66" spans="1:18" s="58" customFormat="1" ht="18" customHeight="1">
      <c r="A66" s="56"/>
      <c r="B66" s="93" t="s">
        <v>30</v>
      </c>
      <c r="C66" s="93">
        <v>33960.85</v>
      </c>
      <c r="D66" s="93">
        <v>31455.67</v>
      </c>
      <c r="E66" s="93"/>
      <c r="F66" s="93"/>
      <c r="G66" s="93"/>
      <c r="H66" s="93"/>
      <c r="I66" s="93"/>
      <c r="J66" s="93"/>
      <c r="K66" s="93"/>
      <c r="L66" s="93"/>
      <c r="M66" s="93"/>
      <c r="N66" s="93"/>
      <c r="O66" s="93">
        <v>32734.15</v>
      </c>
      <c r="P66" s="129">
        <v>67.790000000000006</v>
      </c>
      <c r="Q66" s="66"/>
      <c r="R66" s="56"/>
    </row>
    <row r="67" spans="1:18" s="58" customFormat="1" ht="18" customHeight="1">
      <c r="A67" s="56"/>
      <c r="B67" s="93" t="s">
        <v>31</v>
      </c>
      <c r="C67" s="115">
        <v>69.39</v>
      </c>
      <c r="D67" s="115">
        <v>66.13</v>
      </c>
      <c r="E67" s="115"/>
      <c r="F67" s="115"/>
      <c r="G67" s="115"/>
      <c r="H67" s="115"/>
      <c r="I67" s="115"/>
      <c r="J67" s="115"/>
      <c r="K67" s="115"/>
      <c r="L67" s="115"/>
      <c r="M67" s="115"/>
      <c r="N67" s="115"/>
      <c r="O67" s="115">
        <v>67.790000000000006</v>
      </c>
      <c r="P67" s="93"/>
      <c r="Q67" s="66"/>
      <c r="R67" s="56"/>
    </row>
    <row r="68" spans="1:18" s="58" customFormat="1" ht="16.5" customHeight="1">
      <c r="A68" s="56"/>
      <c r="B68" s="93" t="s">
        <v>32</v>
      </c>
      <c r="C68" s="109">
        <v>489.44</v>
      </c>
      <c r="D68" s="109">
        <v>475.69</v>
      </c>
      <c r="E68" s="109"/>
      <c r="F68" s="92"/>
      <c r="G68" s="92"/>
      <c r="H68" s="92"/>
      <c r="I68" s="92"/>
      <c r="J68" s="92"/>
      <c r="K68" s="92"/>
      <c r="L68" s="92"/>
      <c r="M68" s="92"/>
      <c r="N68" s="92"/>
      <c r="O68" s="93"/>
      <c r="P68" s="93"/>
      <c r="Q68" s="77"/>
      <c r="R68" s="56"/>
    </row>
  </sheetData>
  <mergeCells count="4">
    <mergeCell ref="O49:P49"/>
    <mergeCell ref="B8:O8"/>
    <mergeCell ref="B27:P27"/>
    <mergeCell ref="B48:P48"/>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46"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sheetPr>
    <pageSetUpPr fitToPage="1"/>
  </sheetPr>
  <dimension ref="A1:IV48"/>
  <sheetViews>
    <sheetView showGridLines="0" zoomScaleNormal="100" workbookViewId="0"/>
  </sheetViews>
  <sheetFormatPr baseColWidth="10" defaultRowHeight="14.25"/>
  <cols>
    <col min="1" max="1" width="4.140625" style="52" customWidth="1"/>
    <col min="2" max="2" width="21.28515625" style="17" customWidth="1"/>
    <col min="3" max="7" width="10.85546875" style="17" customWidth="1"/>
    <col min="8" max="8" width="11.42578125" style="17" bestFit="1" customWidth="1"/>
    <col min="9" max="9" width="11" style="17" hidden="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2" style="17"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26" t="s">
        <v>61</v>
      </c>
      <c r="C8" s="226"/>
      <c r="D8" s="226"/>
      <c r="E8" s="226"/>
      <c r="F8" s="226"/>
      <c r="G8" s="226"/>
      <c r="H8" s="226"/>
      <c r="I8" s="226"/>
      <c r="J8" s="226"/>
      <c r="K8" s="226"/>
      <c r="L8" s="226"/>
      <c r="M8" s="226"/>
      <c r="N8" s="226"/>
      <c r="O8" s="226"/>
      <c r="P8" s="227"/>
      <c r="Q8" s="76"/>
    </row>
    <row r="9" spans="1:18" s="54" customFormat="1" ht="11.25" customHeight="1">
      <c r="A9" s="53"/>
      <c r="B9" s="45" t="s">
        <v>26</v>
      </c>
      <c r="C9" s="46" t="s">
        <v>43</v>
      </c>
      <c r="D9" s="46" t="s">
        <v>44</v>
      </c>
      <c r="E9" s="46" t="s">
        <v>45</v>
      </c>
      <c r="F9" s="46" t="s">
        <v>46</v>
      </c>
      <c r="G9" s="46" t="s">
        <v>47</v>
      </c>
      <c r="H9" s="46" t="s">
        <v>48</v>
      </c>
      <c r="I9" s="46" t="s">
        <v>49</v>
      </c>
      <c r="J9" s="46" t="s">
        <v>50</v>
      </c>
      <c r="K9" s="46" t="s">
        <v>51</v>
      </c>
      <c r="L9" s="46" t="s">
        <v>0</v>
      </c>
      <c r="M9" s="46" t="s">
        <v>1</v>
      </c>
      <c r="N9" s="46" t="s">
        <v>2</v>
      </c>
      <c r="O9" s="46" t="s">
        <v>34</v>
      </c>
      <c r="P9" s="47" t="s">
        <v>35</v>
      </c>
      <c r="Q9" s="76"/>
    </row>
    <row r="10" spans="1:18" s="54" customFormat="1" ht="9" customHeight="1">
      <c r="A10" s="53"/>
      <c r="B10" s="105" t="s">
        <v>36</v>
      </c>
      <c r="C10" s="39">
        <v>9923034275</v>
      </c>
      <c r="D10" s="39">
        <v>8443876067</v>
      </c>
      <c r="E10" s="39"/>
      <c r="F10" s="39"/>
      <c r="G10" s="39"/>
      <c r="H10" s="39"/>
      <c r="I10" s="39"/>
      <c r="J10" s="39"/>
      <c r="K10" s="39"/>
      <c r="L10" s="39"/>
      <c r="M10" s="39"/>
      <c r="N10" s="39"/>
      <c r="O10" s="84">
        <f>SUM(C10:N10)</f>
        <v>18366910342</v>
      </c>
      <c r="P10" s="84">
        <v>38025056.769999996</v>
      </c>
      <c r="Q10" s="76"/>
    </row>
    <row r="11" spans="1:18" s="54" customFormat="1" ht="9" customHeight="1">
      <c r="A11" s="53"/>
      <c r="B11" s="106" t="s">
        <v>4</v>
      </c>
      <c r="C11" s="126">
        <v>19941271689</v>
      </c>
      <c r="D11" s="126">
        <v>17726202651</v>
      </c>
      <c r="E11" s="126"/>
      <c r="F11" s="126"/>
      <c r="G11" s="126"/>
      <c r="H11" s="126"/>
      <c r="I11" s="126"/>
      <c r="J11" s="126"/>
      <c r="K11" s="126"/>
      <c r="L11" s="126"/>
      <c r="M11" s="126"/>
      <c r="N11" s="126"/>
      <c r="O11" s="126">
        <f>SUM(C11:N11)</f>
        <v>37667474340</v>
      </c>
      <c r="P11" s="130">
        <v>78007226.530000001</v>
      </c>
      <c r="Q11" s="76"/>
    </row>
    <row r="12" spans="1:18" s="54" customFormat="1" ht="9" customHeight="1">
      <c r="A12" s="53"/>
      <c r="B12" s="98" t="s">
        <v>80</v>
      </c>
      <c r="C12" s="39">
        <v>8781671450</v>
      </c>
      <c r="D12" s="39">
        <v>7019022970</v>
      </c>
      <c r="E12" s="39"/>
      <c r="F12" s="39"/>
      <c r="G12" s="39"/>
      <c r="H12" s="39"/>
      <c r="I12" s="39"/>
      <c r="J12" s="39"/>
      <c r="K12" s="39"/>
      <c r="L12" s="39"/>
      <c r="M12" s="39"/>
      <c r="N12" s="39"/>
      <c r="O12" s="84">
        <f t="shared" ref="O12:O24" si="0">SUM(C12:N12)</f>
        <v>15800694420</v>
      </c>
      <c r="P12" s="84">
        <v>32697740.160000004</v>
      </c>
      <c r="Q12" s="76"/>
    </row>
    <row r="13" spans="1:18" s="54" customFormat="1" ht="9" customHeight="1">
      <c r="A13" s="53"/>
      <c r="B13" s="106" t="s">
        <v>37</v>
      </c>
      <c r="C13" s="126">
        <v>5346794759</v>
      </c>
      <c r="D13" s="126">
        <v>5665721321</v>
      </c>
      <c r="E13" s="126"/>
      <c r="F13" s="126"/>
      <c r="G13" s="126"/>
      <c r="H13" s="126"/>
      <c r="I13" s="126"/>
      <c r="J13" s="126"/>
      <c r="K13" s="126"/>
      <c r="L13" s="126"/>
      <c r="M13" s="126"/>
      <c r="N13" s="126"/>
      <c r="O13" s="126">
        <f t="shared" si="0"/>
        <v>11012516080</v>
      </c>
      <c r="P13" s="130">
        <v>22834843.710000001</v>
      </c>
      <c r="Q13" s="76"/>
      <c r="R13" s="55"/>
    </row>
    <row r="14" spans="1:18" s="54" customFormat="1" ht="9" customHeight="1">
      <c r="A14" s="53"/>
      <c r="B14" s="105" t="s">
        <v>131</v>
      </c>
      <c r="C14" s="39">
        <v>21737794226</v>
      </c>
      <c r="D14" s="39">
        <v>19642682535</v>
      </c>
      <c r="E14" s="39"/>
      <c r="F14" s="39"/>
      <c r="G14" s="39"/>
      <c r="H14" s="39"/>
      <c r="I14" s="39"/>
      <c r="J14" s="39"/>
      <c r="K14" s="39"/>
      <c r="L14" s="39"/>
      <c r="M14" s="39"/>
      <c r="N14" s="39"/>
      <c r="O14" s="84">
        <f t="shared" si="0"/>
        <v>41380476761</v>
      </c>
      <c r="P14" s="84">
        <v>85706636.060000002</v>
      </c>
      <c r="Q14" s="76"/>
      <c r="R14" s="55"/>
    </row>
    <row r="15" spans="1:18" s="54" customFormat="1" ht="9" customHeight="1">
      <c r="A15" s="53"/>
      <c r="B15" s="106" t="s">
        <v>18</v>
      </c>
      <c r="C15" s="126">
        <v>59579163352</v>
      </c>
      <c r="D15" s="126">
        <v>51600378257</v>
      </c>
      <c r="E15" s="126"/>
      <c r="F15" s="126"/>
      <c r="G15" s="126"/>
      <c r="H15" s="126"/>
      <c r="I15" s="126"/>
      <c r="J15" s="126"/>
      <c r="K15" s="126"/>
      <c r="L15" s="126"/>
      <c r="M15" s="126"/>
      <c r="N15" s="126"/>
      <c r="O15" s="126">
        <f t="shared" si="0"/>
        <v>111179541609</v>
      </c>
      <c r="P15" s="130">
        <v>230204049.79000002</v>
      </c>
      <c r="Q15" s="76"/>
      <c r="R15" s="55"/>
    </row>
    <row r="16" spans="1:18" s="54" customFormat="1" ht="9" customHeight="1">
      <c r="A16" s="53"/>
      <c r="B16" s="105" t="s">
        <v>5</v>
      </c>
      <c r="C16" s="39">
        <v>4568099685</v>
      </c>
      <c r="D16" s="39">
        <v>4288620661</v>
      </c>
      <c r="E16" s="39"/>
      <c r="F16" s="39"/>
      <c r="G16" s="39"/>
      <c r="H16" s="39"/>
      <c r="I16" s="39"/>
      <c r="J16" s="39"/>
      <c r="K16" s="39"/>
      <c r="L16" s="39"/>
      <c r="M16" s="39"/>
      <c r="N16" s="39"/>
      <c r="O16" s="84">
        <f t="shared" si="0"/>
        <v>8856720346</v>
      </c>
      <c r="P16" s="84">
        <v>18348897.829999998</v>
      </c>
      <c r="Q16" s="76"/>
    </row>
    <row r="17" spans="1:256" s="54" customFormat="1" ht="9" customHeight="1">
      <c r="A17" s="53"/>
      <c r="B17" s="106" t="s">
        <v>6</v>
      </c>
      <c r="C17" s="126">
        <v>9070838389</v>
      </c>
      <c r="D17" s="126">
        <v>7961877421</v>
      </c>
      <c r="E17" s="126"/>
      <c r="F17" s="126"/>
      <c r="G17" s="126"/>
      <c r="H17" s="126"/>
      <c r="I17" s="126"/>
      <c r="J17" s="126"/>
      <c r="K17" s="126"/>
      <c r="L17" s="126"/>
      <c r="M17" s="126"/>
      <c r="N17" s="126"/>
      <c r="O17" s="126">
        <f t="shared" si="0"/>
        <v>17032715810</v>
      </c>
      <c r="P17" s="130">
        <v>35270629.490000002</v>
      </c>
      <c r="Q17" s="76"/>
    </row>
    <row r="18" spans="1:256" s="54" customFormat="1" ht="9" customHeight="1">
      <c r="A18" s="53"/>
      <c r="B18" s="105" t="s">
        <v>7</v>
      </c>
      <c r="C18" s="39">
        <v>454622950</v>
      </c>
      <c r="D18" s="39">
        <v>480457810</v>
      </c>
      <c r="E18" s="39"/>
      <c r="F18" s="39"/>
      <c r="G18" s="39"/>
      <c r="H18" s="39"/>
      <c r="I18" s="39"/>
      <c r="J18" s="39"/>
      <c r="K18" s="39"/>
      <c r="L18" s="39"/>
      <c r="M18" s="39"/>
      <c r="N18" s="39"/>
      <c r="O18" s="84">
        <f t="shared" si="0"/>
        <v>935080760</v>
      </c>
      <c r="P18" s="84">
        <v>1938886.44</v>
      </c>
      <c r="Q18" s="76"/>
    </row>
    <row r="19" spans="1:256" s="54" customFormat="1" ht="9" customHeight="1">
      <c r="A19" s="53"/>
      <c r="B19" s="106" t="s">
        <v>8</v>
      </c>
      <c r="C19" s="126">
        <v>30481914453</v>
      </c>
      <c r="D19" s="126">
        <v>25312254597</v>
      </c>
      <c r="E19" s="126"/>
      <c r="F19" s="126"/>
      <c r="G19" s="126"/>
      <c r="H19" s="126"/>
      <c r="I19" s="126"/>
      <c r="J19" s="126"/>
      <c r="K19" s="126"/>
      <c r="L19" s="126"/>
      <c r="M19" s="126"/>
      <c r="N19" s="126"/>
      <c r="O19" s="126">
        <f t="shared" si="0"/>
        <v>55794169050</v>
      </c>
      <c r="P19" s="130">
        <v>115490824.97999999</v>
      </c>
      <c r="Q19" s="76"/>
    </row>
    <row r="20" spans="1:256" s="54" customFormat="1" ht="9" customHeight="1">
      <c r="A20" s="53"/>
      <c r="B20" s="105" t="s">
        <v>14</v>
      </c>
      <c r="C20" s="61">
        <v>2753954355</v>
      </c>
      <c r="D20" s="61">
        <v>2453089600</v>
      </c>
      <c r="E20" s="61"/>
      <c r="F20" s="61"/>
      <c r="G20" s="61"/>
      <c r="H20" s="61"/>
      <c r="I20" s="61"/>
      <c r="J20" s="61"/>
      <c r="K20" s="61"/>
      <c r="L20" s="61"/>
      <c r="M20" s="61"/>
      <c r="N20" s="61"/>
      <c r="O20" s="84">
        <f t="shared" si="0"/>
        <v>5207043955</v>
      </c>
      <c r="P20" s="84">
        <v>10783653.65</v>
      </c>
      <c r="Q20" s="76"/>
    </row>
    <row r="21" spans="1:256" s="54" customFormat="1" ht="9" customHeight="1">
      <c r="A21" s="53"/>
      <c r="B21" s="106" t="s">
        <v>15</v>
      </c>
      <c r="C21" s="126">
        <v>19207478455</v>
      </c>
      <c r="D21" s="126">
        <v>18801053700</v>
      </c>
      <c r="E21" s="126"/>
      <c r="F21" s="126"/>
      <c r="G21" s="126"/>
      <c r="H21" s="126"/>
      <c r="I21" s="126"/>
      <c r="J21" s="126"/>
      <c r="K21" s="126"/>
      <c r="L21" s="126"/>
      <c r="M21" s="126"/>
      <c r="N21" s="126"/>
      <c r="O21" s="126">
        <f t="shared" si="0"/>
        <v>38008532155</v>
      </c>
      <c r="P21" s="130">
        <v>78767537.889999986</v>
      </c>
      <c r="Q21" s="76"/>
    </row>
    <row r="22" spans="1:256" s="54" customFormat="1" ht="9" customHeight="1">
      <c r="A22" s="53"/>
      <c r="B22" s="105" t="s">
        <v>16</v>
      </c>
      <c r="C22" s="39">
        <v>10478213980</v>
      </c>
      <c r="D22" s="39">
        <v>10447244115</v>
      </c>
      <c r="E22" s="39"/>
      <c r="F22" s="39"/>
      <c r="G22" s="39"/>
      <c r="H22" s="39"/>
      <c r="I22" s="39"/>
      <c r="J22" s="39"/>
      <c r="K22" s="39"/>
      <c r="L22" s="39"/>
      <c r="M22" s="39"/>
      <c r="N22" s="39"/>
      <c r="O22" s="84">
        <f t="shared" si="0"/>
        <v>20925458095</v>
      </c>
      <c r="P22" s="84">
        <v>43370872.120000005</v>
      </c>
      <c r="Q22" s="76"/>
    </row>
    <row r="23" spans="1:256" s="54" customFormat="1" ht="9" customHeight="1">
      <c r="A23" s="53"/>
      <c r="B23" s="106" t="s">
        <v>41</v>
      </c>
      <c r="C23" s="126">
        <v>6560033714</v>
      </c>
      <c r="D23" s="126">
        <v>5984968923</v>
      </c>
      <c r="E23" s="126"/>
      <c r="F23" s="126"/>
      <c r="G23" s="126"/>
      <c r="H23" s="126"/>
      <c r="I23" s="126"/>
      <c r="J23" s="126"/>
      <c r="K23" s="126"/>
      <c r="L23" s="126"/>
      <c r="M23" s="126"/>
      <c r="N23" s="126"/>
      <c r="O23" s="126">
        <f t="shared" si="0"/>
        <v>12545002637</v>
      </c>
      <c r="P23" s="130">
        <v>25984799.84</v>
      </c>
      <c r="Q23" s="76"/>
    </row>
    <row r="24" spans="1:256" s="54" customFormat="1" ht="9" customHeight="1">
      <c r="A24" s="53"/>
      <c r="B24" s="105" t="s">
        <v>17</v>
      </c>
      <c r="C24" s="39">
        <v>12351281705</v>
      </c>
      <c r="D24" s="39">
        <v>12338294395</v>
      </c>
      <c r="E24" s="39"/>
      <c r="F24" s="39"/>
      <c r="G24" s="39"/>
      <c r="H24" s="39"/>
      <c r="I24" s="39"/>
      <c r="J24" s="39"/>
      <c r="K24" s="39"/>
      <c r="L24" s="39"/>
      <c r="M24" s="39"/>
      <c r="N24" s="39"/>
      <c r="O24" s="84">
        <f t="shared" si="0"/>
        <v>24689576100</v>
      </c>
      <c r="P24" s="84">
        <v>51173216.700000003</v>
      </c>
      <c r="Q24" s="76"/>
    </row>
    <row r="25" spans="1:256" s="57" customFormat="1" ht="18" customHeight="1">
      <c r="A25" s="56"/>
      <c r="B25" s="116" t="s">
        <v>9</v>
      </c>
      <c r="C25" s="116">
        <f t="shared" ref="C25:J25" si="1">SUM(C10:C24)</f>
        <v>221236167437</v>
      </c>
      <c r="D25" s="116">
        <f t="shared" si="1"/>
        <v>198165745023</v>
      </c>
      <c r="E25" s="116">
        <f t="shared" si="1"/>
        <v>0</v>
      </c>
      <c r="F25" s="116">
        <f t="shared" si="1"/>
        <v>0</v>
      </c>
      <c r="G25" s="116">
        <f t="shared" si="1"/>
        <v>0</v>
      </c>
      <c r="H25" s="116">
        <f t="shared" si="1"/>
        <v>0</v>
      </c>
      <c r="I25" s="116">
        <f t="shared" si="1"/>
        <v>0</v>
      </c>
      <c r="J25" s="116">
        <f t="shared" si="1"/>
        <v>0</v>
      </c>
      <c r="K25" s="116">
        <f>SUM(K10:K24)</f>
        <v>0</v>
      </c>
      <c r="L25" s="116">
        <f>SUM(L10:L24)</f>
        <v>0</v>
      </c>
      <c r="M25" s="116">
        <f>SUM(M10:M24)</f>
        <v>0</v>
      </c>
      <c r="N25" s="116">
        <f>SUM(N10:N24)</f>
        <v>0</v>
      </c>
      <c r="O25" s="116">
        <f>SUM(C25:N25)</f>
        <v>419401912460</v>
      </c>
      <c r="P25" s="116">
        <f>SUM(P10:P24)</f>
        <v>868604871.96000016</v>
      </c>
      <c r="Q25" s="66"/>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pans="1:256" s="58" customFormat="1" ht="18" customHeight="1">
      <c r="A26" s="56"/>
      <c r="B26" s="116" t="s">
        <v>10</v>
      </c>
      <c r="C26" s="116">
        <f t="shared" ref="C26:D26" si="2">ROUND(C25/C27,2)</f>
        <v>452018975.63999999</v>
      </c>
      <c r="D26" s="116">
        <f t="shared" si="2"/>
        <v>416585896.32999998</v>
      </c>
      <c r="E26" s="116"/>
      <c r="F26" s="116"/>
      <c r="G26" s="116"/>
      <c r="H26" s="116"/>
      <c r="I26" s="116"/>
      <c r="J26" s="116"/>
      <c r="K26" s="116"/>
      <c r="L26" s="116"/>
      <c r="M26" s="116"/>
      <c r="N26" s="116"/>
      <c r="O26" s="116">
        <f>SUM(C26:N26)</f>
        <v>868604871.97000003</v>
      </c>
      <c r="P26" s="116"/>
      <c r="Q26" s="66"/>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s="58" customFormat="1" ht="16.5" customHeight="1">
      <c r="A27" s="56"/>
      <c r="B27" s="116" t="s">
        <v>32</v>
      </c>
      <c r="C27" s="109">
        <v>489.44</v>
      </c>
      <c r="D27" s="109">
        <v>475.69</v>
      </c>
      <c r="E27" s="109"/>
      <c r="F27" s="92"/>
      <c r="G27" s="92"/>
      <c r="H27" s="92"/>
      <c r="I27" s="92"/>
      <c r="J27" s="92"/>
      <c r="K27" s="92"/>
      <c r="L27" s="92"/>
      <c r="M27" s="92"/>
      <c r="N27" s="92"/>
      <c r="O27" s="117"/>
      <c r="P27" s="117"/>
      <c r="Q27" s="77"/>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16" customFormat="1" ht="22.5" customHeight="1">
      <c r="A28" s="52"/>
      <c r="R28" s="59"/>
    </row>
    <row r="29" spans="1:256" s="54" customFormat="1" ht="22.5" customHeight="1">
      <c r="A29" s="53"/>
      <c r="B29" s="226" t="s">
        <v>56</v>
      </c>
      <c r="C29" s="226"/>
      <c r="D29" s="226"/>
      <c r="E29" s="226"/>
      <c r="F29" s="226"/>
      <c r="G29" s="226"/>
      <c r="H29" s="226"/>
      <c r="I29" s="226"/>
      <c r="J29" s="226"/>
      <c r="K29" s="226"/>
      <c r="L29" s="226"/>
      <c r="M29" s="226"/>
      <c r="N29" s="226"/>
      <c r="O29" s="227"/>
    </row>
    <row r="30" spans="1:256" s="54" customFormat="1" ht="11.25" customHeight="1">
      <c r="A30" s="53"/>
      <c r="B30" s="45" t="s">
        <v>26</v>
      </c>
      <c r="C30" s="46" t="s">
        <v>43</v>
      </c>
      <c r="D30" s="46" t="s">
        <v>44</v>
      </c>
      <c r="E30" s="46" t="s">
        <v>45</v>
      </c>
      <c r="F30" s="46" t="s">
        <v>46</v>
      </c>
      <c r="G30" s="46" t="s">
        <v>47</v>
      </c>
      <c r="H30" s="46" t="s">
        <v>48</v>
      </c>
      <c r="I30" s="46" t="s">
        <v>49</v>
      </c>
      <c r="J30" s="46" t="s">
        <v>50</v>
      </c>
      <c r="K30" s="46" t="s">
        <v>51</v>
      </c>
      <c r="L30" s="46" t="s">
        <v>0</v>
      </c>
      <c r="M30" s="46" t="s">
        <v>1</v>
      </c>
      <c r="N30" s="46" t="s">
        <v>2</v>
      </c>
      <c r="O30" s="47" t="s">
        <v>27</v>
      </c>
    </row>
    <row r="31" spans="1:256" s="54" customFormat="1" ht="9" customHeight="1">
      <c r="A31" s="53"/>
      <c r="B31" s="105" t="s">
        <v>36</v>
      </c>
      <c r="C31" s="110">
        <v>0.92720000000000002</v>
      </c>
      <c r="D31" s="110">
        <v>0.9294</v>
      </c>
      <c r="E31" s="110"/>
      <c r="F31" s="110"/>
      <c r="G31" s="110"/>
      <c r="H31" s="110"/>
      <c r="I31" s="110"/>
      <c r="J31" s="110"/>
      <c r="K31" s="110"/>
      <c r="L31" s="110"/>
      <c r="M31" s="110"/>
      <c r="N31" s="110"/>
      <c r="O31" s="110">
        <v>0.92820000000000003</v>
      </c>
      <c r="P31" s="112"/>
      <c r="Q31" s="112"/>
      <c r="R31" s="112"/>
      <c r="S31" s="112"/>
    </row>
    <row r="32" spans="1:256" s="54" customFormat="1" ht="9" customHeight="1">
      <c r="A32" s="53"/>
      <c r="B32" s="106" t="s">
        <v>4</v>
      </c>
      <c r="C32" s="111">
        <v>0.92210000000000003</v>
      </c>
      <c r="D32" s="111">
        <v>0.92259999999999998</v>
      </c>
      <c r="E32" s="111"/>
      <c r="F32" s="111"/>
      <c r="G32" s="111"/>
      <c r="H32" s="111"/>
      <c r="I32" s="111"/>
      <c r="J32" s="111"/>
      <c r="K32" s="111"/>
      <c r="L32" s="111"/>
      <c r="M32" s="111"/>
      <c r="N32" s="111"/>
      <c r="O32" s="111">
        <v>0.92230000000000001</v>
      </c>
      <c r="P32" s="112"/>
      <c r="Q32" s="112"/>
      <c r="R32" s="112"/>
      <c r="S32" s="112"/>
    </row>
    <row r="33" spans="1:23" s="54" customFormat="1" ht="9" customHeight="1">
      <c r="A33" s="53"/>
      <c r="B33" s="98" t="s">
        <v>80</v>
      </c>
      <c r="C33" s="110">
        <v>0.93710000000000004</v>
      </c>
      <c r="D33" s="110">
        <v>0.93279999999999996</v>
      </c>
      <c r="E33" s="110"/>
      <c r="F33" s="110"/>
      <c r="G33" s="110"/>
      <c r="H33" s="110"/>
      <c r="I33" s="110"/>
      <c r="J33" s="110"/>
      <c r="K33" s="110"/>
      <c r="L33" s="110"/>
      <c r="M33" s="110"/>
      <c r="N33" s="110"/>
      <c r="O33" s="110">
        <v>0.93520000000000003</v>
      </c>
      <c r="P33" s="112"/>
      <c r="Q33" s="112"/>
      <c r="R33" s="112"/>
      <c r="S33" s="112"/>
    </row>
    <row r="34" spans="1:23" s="54" customFormat="1" ht="9" customHeight="1">
      <c r="A34" s="53"/>
      <c r="B34" s="106" t="s">
        <v>37</v>
      </c>
      <c r="C34" s="111">
        <v>0.92369999999999997</v>
      </c>
      <c r="D34" s="111">
        <v>0.9304</v>
      </c>
      <c r="E34" s="111"/>
      <c r="F34" s="111"/>
      <c r="G34" s="111"/>
      <c r="H34" s="111"/>
      <c r="I34" s="111"/>
      <c r="J34" s="111"/>
      <c r="K34" s="111"/>
      <c r="L34" s="111"/>
      <c r="M34" s="111"/>
      <c r="N34" s="111"/>
      <c r="O34" s="111">
        <v>0.92710000000000004</v>
      </c>
      <c r="P34" s="112"/>
      <c r="Q34" s="112"/>
      <c r="R34" s="112"/>
      <c r="S34" s="112"/>
    </row>
    <row r="35" spans="1:23" s="54" customFormat="1" ht="9" customHeight="1">
      <c r="A35" s="53"/>
      <c r="B35" s="105" t="s">
        <v>131</v>
      </c>
      <c r="C35" s="110">
        <v>0.94020000000000004</v>
      </c>
      <c r="D35" s="110">
        <v>0.94279999999999997</v>
      </c>
      <c r="E35" s="193"/>
      <c r="F35" s="110"/>
      <c r="G35" s="110"/>
      <c r="H35" s="110"/>
      <c r="I35" s="110"/>
      <c r="J35" s="110"/>
      <c r="K35" s="110"/>
      <c r="L35" s="110"/>
      <c r="M35" s="110"/>
      <c r="N35" s="110"/>
      <c r="O35" s="110">
        <v>0.94140000000000001</v>
      </c>
      <c r="P35" s="112"/>
      <c r="Q35" s="112"/>
      <c r="R35" s="112"/>
      <c r="S35" s="112"/>
    </row>
    <row r="36" spans="1:23" s="54" customFormat="1" ht="9" customHeight="1">
      <c r="A36" s="53"/>
      <c r="B36" s="106" t="s">
        <v>18</v>
      </c>
      <c r="C36" s="111">
        <v>0.9365</v>
      </c>
      <c r="D36" s="111">
        <v>0.9375</v>
      </c>
      <c r="E36" s="194"/>
      <c r="F36" s="194"/>
      <c r="G36" s="194"/>
      <c r="H36" s="111"/>
      <c r="I36" s="111"/>
      <c r="J36" s="111"/>
      <c r="K36" s="111"/>
      <c r="L36" s="111"/>
      <c r="M36" s="111"/>
      <c r="N36" s="111"/>
      <c r="O36" s="111">
        <v>0.93689999999999996</v>
      </c>
      <c r="P36" s="112"/>
      <c r="Q36" s="112"/>
      <c r="R36" s="112"/>
      <c r="S36" s="112"/>
    </row>
    <row r="37" spans="1:23" s="54" customFormat="1" ht="9" customHeight="1">
      <c r="A37" s="53"/>
      <c r="B37" s="105" t="s">
        <v>5</v>
      </c>
      <c r="C37" s="110">
        <v>0.93169999999999997</v>
      </c>
      <c r="D37" s="110">
        <v>0.93149999999999999</v>
      </c>
      <c r="E37" s="110"/>
      <c r="F37" s="110"/>
      <c r="G37" s="110"/>
      <c r="H37" s="110"/>
      <c r="I37" s="110"/>
      <c r="J37" s="110"/>
      <c r="K37" s="110"/>
      <c r="L37" s="110"/>
      <c r="M37" s="110"/>
      <c r="N37" s="110"/>
      <c r="O37" s="110">
        <v>0.93159999999999998</v>
      </c>
      <c r="P37" s="112"/>
      <c r="Q37" s="112"/>
      <c r="R37" s="112"/>
      <c r="S37" s="112"/>
    </row>
    <row r="38" spans="1:23" s="54" customFormat="1" ht="9" customHeight="1">
      <c r="A38" s="53"/>
      <c r="B38" s="106" t="s">
        <v>6</v>
      </c>
      <c r="C38" s="111">
        <v>0.93589999999999995</v>
      </c>
      <c r="D38" s="111">
        <v>0.94020000000000004</v>
      </c>
      <c r="E38" s="194"/>
      <c r="F38" s="194"/>
      <c r="G38" s="194"/>
      <c r="H38" s="194"/>
      <c r="I38" s="111"/>
      <c r="J38" s="111"/>
      <c r="K38" s="111"/>
      <c r="L38" s="111"/>
      <c r="M38" s="111"/>
      <c r="N38" s="111"/>
      <c r="O38" s="111">
        <v>0.93789999999999996</v>
      </c>
      <c r="P38" s="112"/>
      <c r="Q38" s="112"/>
      <c r="R38" s="112"/>
      <c r="S38" s="112"/>
    </row>
    <row r="39" spans="1:23" s="54" customFormat="1" ht="9" customHeight="1">
      <c r="A39" s="53"/>
      <c r="B39" s="105" t="s">
        <v>7</v>
      </c>
      <c r="C39" s="110">
        <v>0.90839999999999999</v>
      </c>
      <c r="D39" s="110">
        <v>0.9284</v>
      </c>
      <c r="E39" s="110"/>
      <c r="F39" s="110"/>
      <c r="G39" s="110"/>
      <c r="H39" s="110"/>
      <c r="I39" s="110"/>
      <c r="J39" s="110"/>
      <c r="K39" s="110"/>
      <c r="L39" s="110"/>
      <c r="M39" s="110"/>
      <c r="N39" s="110"/>
      <c r="O39" s="110">
        <v>0.91869999999999996</v>
      </c>
      <c r="P39" s="112"/>
      <c r="Q39" s="112"/>
      <c r="R39" s="112"/>
      <c r="S39" s="112"/>
    </row>
    <row r="40" spans="1:23" s="54" customFormat="1" ht="9" customHeight="1">
      <c r="A40" s="53"/>
      <c r="B40" s="106" t="s">
        <v>8</v>
      </c>
      <c r="C40" s="111">
        <v>0.93430000000000002</v>
      </c>
      <c r="D40" s="111">
        <v>0.9335</v>
      </c>
      <c r="E40" s="194"/>
      <c r="F40" s="194"/>
      <c r="G40" s="194"/>
      <c r="H40" s="111"/>
      <c r="I40" s="111"/>
      <c r="J40" s="111"/>
      <c r="K40" s="111"/>
      <c r="L40" s="111"/>
      <c r="M40" s="111"/>
      <c r="N40" s="111"/>
      <c r="O40" s="111">
        <v>0.93389999999999995</v>
      </c>
      <c r="P40" s="112"/>
      <c r="Q40" s="112"/>
      <c r="R40" s="112"/>
      <c r="S40" s="112"/>
    </row>
    <row r="41" spans="1:23" s="54" customFormat="1" ht="9" customHeight="1">
      <c r="A41" s="53"/>
      <c r="B41" s="105" t="s">
        <v>14</v>
      </c>
      <c r="C41" s="110">
        <v>0.92969999999999997</v>
      </c>
      <c r="D41" s="110">
        <v>0.92649999999999999</v>
      </c>
      <c r="E41" s="110"/>
      <c r="F41" s="110"/>
      <c r="G41" s="110"/>
      <c r="H41" s="110"/>
      <c r="I41" s="110"/>
      <c r="J41" s="110"/>
      <c r="K41" s="110"/>
      <c r="L41" s="110"/>
      <c r="M41" s="110"/>
      <c r="N41" s="110"/>
      <c r="O41" s="110">
        <v>0.92820000000000003</v>
      </c>
      <c r="P41" s="112"/>
      <c r="Q41" s="112"/>
      <c r="R41" s="112"/>
      <c r="S41" s="112"/>
    </row>
    <row r="42" spans="1:23" s="54" customFormat="1" ht="9" customHeight="1">
      <c r="A42" s="53"/>
      <c r="B42" s="106" t="s">
        <v>15</v>
      </c>
      <c r="C42" s="111">
        <v>0.9425</v>
      </c>
      <c r="D42" s="111">
        <v>0.94599999999999995</v>
      </c>
      <c r="E42" s="111"/>
      <c r="F42" s="111"/>
      <c r="G42" s="111"/>
      <c r="H42" s="111"/>
      <c r="I42" s="111"/>
      <c r="J42" s="111"/>
      <c r="K42" s="111"/>
      <c r="L42" s="111"/>
      <c r="M42" s="111"/>
      <c r="N42" s="111"/>
      <c r="O42" s="111">
        <v>0.94420000000000004</v>
      </c>
      <c r="P42" s="112"/>
      <c r="Q42" s="112"/>
      <c r="R42" s="112"/>
      <c r="S42" s="112"/>
    </row>
    <row r="43" spans="1:23" s="54" customFormat="1" ht="9" customHeight="1">
      <c r="A43" s="53"/>
      <c r="B43" s="105" t="s">
        <v>16</v>
      </c>
      <c r="C43" s="110">
        <v>0.94020000000000004</v>
      </c>
      <c r="D43" s="110">
        <v>0.93569999999999998</v>
      </c>
      <c r="E43" s="110"/>
      <c r="F43" s="110"/>
      <c r="G43" s="110"/>
      <c r="H43" s="110"/>
      <c r="I43" s="110"/>
      <c r="J43" s="110"/>
      <c r="K43" s="110"/>
      <c r="L43" s="110"/>
      <c r="M43" s="110"/>
      <c r="N43" s="110"/>
      <c r="O43" s="110">
        <v>0.93789999999999996</v>
      </c>
      <c r="P43" s="112"/>
      <c r="Q43" s="112"/>
      <c r="R43" s="112"/>
      <c r="S43" s="112"/>
    </row>
    <row r="44" spans="1:23" s="54" customFormat="1" ht="9" customHeight="1">
      <c r="A44" s="53"/>
      <c r="B44" s="106" t="s">
        <v>41</v>
      </c>
      <c r="C44" s="111">
        <v>0.92569999999999997</v>
      </c>
      <c r="D44" s="111">
        <v>0.92269999999999996</v>
      </c>
      <c r="E44" s="111"/>
      <c r="F44" s="111"/>
      <c r="G44" s="111"/>
      <c r="H44" s="111"/>
      <c r="I44" s="111"/>
      <c r="J44" s="111"/>
      <c r="K44" s="111"/>
      <c r="L44" s="111"/>
      <c r="M44" s="111"/>
      <c r="N44" s="111"/>
      <c r="O44" s="111">
        <v>0.92420000000000002</v>
      </c>
      <c r="P44" s="112"/>
      <c r="Q44" s="112"/>
      <c r="R44" s="112"/>
      <c r="S44" s="112"/>
    </row>
    <row r="45" spans="1:23" s="54" customFormat="1" ht="9" customHeight="1">
      <c r="A45" s="53"/>
      <c r="B45" s="105" t="s">
        <v>17</v>
      </c>
      <c r="C45" s="110">
        <v>0.92810000000000004</v>
      </c>
      <c r="D45" s="110">
        <v>0.92849999999999999</v>
      </c>
      <c r="E45" s="110"/>
      <c r="F45" s="110"/>
      <c r="G45" s="110"/>
      <c r="H45" s="110"/>
      <c r="I45" s="110"/>
      <c r="J45" s="110"/>
      <c r="K45" s="110"/>
      <c r="L45" s="110"/>
      <c r="M45" s="110"/>
      <c r="N45" s="110"/>
      <c r="O45" s="110">
        <v>0.92830000000000001</v>
      </c>
      <c r="P45" s="112"/>
      <c r="Q45" s="112"/>
      <c r="R45" s="112"/>
      <c r="S45" s="112"/>
    </row>
    <row r="46" spans="1:23" s="54" customFormat="1" ht="18" customHeight="1">
      <c r="A46" s="53"/>
      <c r="B46" s="118" t="s">
        <v>3</v>
      </c>
      <c r="C46" s="119">
        <v>0.93420000000000003</v>
      </c>
      <c r="D46" s="119">
        <v>0.93500000000000005</v>
      </c>
      <c r="E46" s="144"/>
      <c r="F46" s="144"/>
      <c r="G46" s="144"/>
      <c r="H46" s="144"/>
      <c r="I46" s="119"/>
      <c r="J46" s="119"/>
      <c r="K46" s="119"/>
      <c r="L46" s="119"/>
      <c r="M46" s="119"/>
      <c r="N46" s="119"/>
      <c r="O46" s="119">
        <v>0.93459999999999999</v>
      </c>
      <c r="P46" s="112"/>
      <c r="Q46" s="112"/>
      <c r="R46" s="112"/>
      <c r="S46" s="112"/>
      <c r="T46" s="112"/>
      <c r="U46" s="112"/>
      <c r="V46" s="112"/>
      <c r="W46" s="112"/>
    </row>
    <row r="47" spans="1:23" s="54" customFormat="1" ht="16.5" customHeight="1">
      <c r="A47" s="53"/>
      <c r="B47" s="121" t="s">
        <v>28</v>
      </c>
      <c r="C47" s="122">
        <v>0.9425</v>
      </c>
      <c r="D47" s="122">
        <v>0.94599999999999995</v>
      </c>
      <c r="E47" s="122"/>
      <c r="F47" s="122"/>
      <c r="G47" s="122"/>
      <c r="H47" s="122"/>
      <c r="I47" s="122"/>
      <c r="J47" s="122"/>
      <c r="K47" s="122"/>
      <c r="L47" s="122"/>
      <c r="M47" s="122"/>
      <c r="N47" s="122"/>
      <c r="O47" s="122">
        <v>0.94420000000000004</v>
      </c>
    </row>
    <row r="48" spans="1:23" s="16" customFormat="1">
      <c r="A48" s="52"/>
      <c r="O48" s="60"/>
    </row>
  </sheetData>
  <mergeCells count="2">
    <mergeCell ref="B29:O29"/>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&amp;L&amp;9www.scj.cl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6" width="10.28515625" style="17" customWidth="1"/>
    <col min="7" max="7" width="11" style="17" customWidth="1"/>
    <col min="8" max="8" width="10.28515625" style="17" customWidth="1"/>
    <col min="9" max="9" width="10.85546875" style="17" hidden="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6" t="s">
        <v>57</v>
      </c>
      <c r="C8" s="226"/>
      <c r="D8" s="226"/>
      <c r="E8" s="226"/>
      <c r="F8" s="226"/>
      <c r="G8" s="226"/>
      <c r="H8" s="226"/>
      <c r="I8" s="226"/>
      <c r="J8" s="226"/>
      <c r="K8" s="226"/>
      <c r="L8" s="226"/>
      <c r="M8" s="226"/>
      <c r="N8" s="226"/>
      <c r="O8" s="227"/>
      <c r="P8" s="56"/>
      <c r="Q8" s="56"/>
    </row>
    <row r="9" spans="1:18" s="58" customFormat="1" ht="11.25">
      <c r="A9" s="56"/>
      <c r="B9" s="70"/>
      <c r="C9" s="62" t="s">
        <v>43</v>
      </c>
      <c r="D9" s="62" t="s">
        <v>44</v>
      </c>
      <c r="E9" s="62" t="s">
        <v>45</v>
      </c>
      <c r="F9" s="62" t="s">
        <v>46</v>
      </c>
      <c r="G9" s="62" t="s">
        <v>47</v>
      </c>
      <c r="H9" s="62" t="s">
        <v>48</v>
      </c>
      <c r="I9" s="62" t="s">
        <v>49</v>
      </c>
      <c r="J9" s="62" t="s">
        <v>50</v>
      </c>
      <c r="K9" s="62" t="s">
        <v>51</v>
      </c>
      <c r="L9" s="62" t="s">
        <v>77</v>
      </c>
      <c r="M9" s="62" t="s">
        <v>78</v>
      </c>
      <c r="N9" s="62" t="s">
        <v>79</v>
      </c>
      <c r="O9" s="71" t="s">
        <v>3</v>
      </c>
      <c r="P9" s="56"/>
      <c r="Q9" s="56"/>
    </row>
    <row r="10" spans="1:18" s="58" customFormat="1" ht="11.25" customHeight="1">
      <c r="A10" s="56"/>
      <c r="B10" s="154" t="s">
        <v>63</v>
      </c>
      <c r="C10" s="72">
        <v>19010809698</v>
      </c>
      <c r="D10" s="72">
        <v>16895310381</v>
      </c>
      <c r="E10" s="72"/>
      <c r="F10" s="72"/>
      <c r="G10" s="72"/>
      <c r="H10" s="72"/>
      <c r="I10" s="72"/>
      <c r="J10" s="72"/>
      <c r="K10" s="72"/>
      <c r="L10" s="72"/>
      <c r="M10" s="72"/>
      <c r="N10" s="72"/>
      <c r="O10" s="72">
        <f>SUM(C10:N10)</f>
        <v>35906120079</v>
      </c>
      <c r="P10" s="56"/>
      <c r="Q10" s="56"/>
      <c r="R10" s="57"/>
    </row>
    <row r="11" spans="1:18" s="58" customFormat="1" ht="11.25" customHeight="1">
      <c r="A11" s="56"/>
      <c r="B11" s="106" t="s">
        <v>19</v>
      </c>
      <c r="C11" s="126">
        <v>3172327094</v>
      </c>
      <c r="D11" s="126">
        <v>2818536114</v>
      </c>
      <c r="E11" s="126"/>
      <c r="F11" s="126"/>
      <c r="G11" s="126"/>
      <c r="H11" s="126"/>
      <c r="I11" s="126"/>
      <c r="J11" s="126"/>
      <c r="K11" s="126"/>
      <c r="L11" s="126"/>
      <c r="M11" s="126"/>
      <c r="N11" s="126"/>
      <c r="O11" s="126">
        <f>SUM(C11:N11)</f>
        <v>5990863208</v>
      </c>
      <c r="P11" s="56"/>
      <c r="Q11" s="56"/>
      <c r="R11" s="57"/>
    </row>
    <row r="12" spans="1:18" s="58" customFormat="1" ht="11.25" customHeight="1">
      <c r="A12" s="56"/>
      <c r="B12" s="101" t="s">
        <v>20</v>
      </c>
      <c r="C12" s="39">
        <v>3035339363</v>
      </c>
      <c r="D12" s="39">
        <v>2697570565</v>
      </c>
      <c r="E12" s="39"/>
      <c r="F12" s="39"/>
      <c r="G12" s="39"/>
      <c r="H12" s="39"/>
      <c r="I12" s="39"/>
      <c r="J12" s="39"/>
      <c r="K12" s="39"/>
      <c r="L12" s="39"/>
      <c r="M12" s="39"/>
      <c r="N12" s="39"/>
      <c r="O12" s="39">
        <f>SUM(C12:N12)</f>
        <v>5732909928</v>
      </c>
      <c r="P12" s="56"/>
      <c r="Q12" s="56"/>
      <c r="R12" s="57"/>
    </row>
    <row r="13" spans="1:18" s="58" customFormat="1" ht="11.25" customHeight="1">
      <c r="A13" s="56"/>
      <c r="B13" s="143" t="s">
        <v>29</v>
      </c>
      <c r="C13" s="196">
        <v>559786</v>
      </c>
      <c r="D13" s="140">
        <v>537115</v>
      </c>
      <c r="E13" s="140"/>
      <c r="F13" s="140"/>
      <c r="G13" s="140"/>
      <c r="H13" s="140"/>
      <c r="I13" s="140"/>
      <c r="J13" s="140"/>
      <c r="K13" s="140"/>
      <c r="L13" s="140"/>
      <c r="M13" s="140"/>
      <c r="N13" s="140"/>
      <c r="O13" s="141">
        <f>SUM(C13:N13)</f>
        <v>1096901</v>
      </c>
      <c r="P13" s="56"/>
      <c r="Q13" s="56"/>
      <c r="R13" s="57"/>
    </row>
    <row r="14" spans="1:18" s="58" customFormat="1" ht="11.25" customHeight="1">
      <c r="A14" s="56"/>
      <c r="B14" s="155" t="s">
        <v>11</v>
      </c>
      <c r="C14" s="197">
        <v>1475041707</v>
      </c>
      <c r="D14" s="39">
        <v>1416732123</v>
      </c>
      <c r="E14" s="39"/>
      <c r="F14" s="39"/>
      <c r="G14" s="39"/>
      <c r="H14" s="39"/>
      <c r="I14" s="39"/>
      <c r="J14" s="39"/>
      <c r="K14" s="39"/>
      <c r="L14" s="39"/>
      <c r="M14" s="39"/>
      <c r="N14" s="39"/>
      <c r="O14" s="142">
        <f>SUM(C14:N14)</f>
        <v>2891773830</v>
      </c>
      <c r="P14" s="56"/>
      <c r="Q14" s="56"/>
      <c r="R14" s="57"/>
    </row>
    <row r="15" spans="1:18" s="58" customFormat="1" ht="11.25" customHeight="1">
      <c r="A15" s="56"/>
      <c r="B15" s="167" t="s">
        <v>12</v>
      </c>
      <c r="C15" s="195">
        <v>33960.85</v>
      </c>
      <c r="D15" s="123">
        <v>31455.67</v>
      </c>
      <c r="E15" s="123"/>
      <c r="F15" s="123"/>
      <c r="G15" s="123"/>
      <c r="H15" s="123"/>
      <c r="I15" s="123"/>
      <c r="J15" s="123"/>
      <c r="K15" s="123"/>
      <c r="L15" s="123"/>
      <c r="M15" s="123"/>
      <c r="N15" s="123"/>
      <c r="O15" s="149">
        <f>+O10/O13</f>
        <v>32734.148367993101</v>
      </c>
      <c r="P15" s="56"/>
      <c r="Q15" s="56"/>
      <c r="R15" s="57"/>
    </row>
    <row r="16" spans="1:18" s="58" customFormat="1" ht="11.25" customHeight="1">
      <c r="A16" s="56"/>
      <c r="B16" s="199" t="s">
        <v>111</v>
      </c>
      <c r="C16" s="198">
        <v>0.93420000000000003</v>
      </c>
      <c r="D16" s="168">
        <v>0.93500000000000005</v>
      </c>
      <c r="E16" s="168"/>
      <c r="F16" s="168"/>
      <c r="G16" s="168"/>
      <c r="H16" s="168"/>
      <c r="I16" s="168"/>
      <c r="J16" s="168"/>
      <c r="K16" s="168"/>
      <c r="L16" s="169"/>
      <c r="M16" s="169"/>
      <c r="N16" s="169"/>
      <c r="O16" s="198">
        <v>0.93459999999999999</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6" t="s">
        <v>58</v>
      </c>
      <c r="C18" s="226"/>
      <c r="D18" s="226"/>
      <c r="E18" s="226"/>
      <c r="F18" s="226"/>
      <c r="G18" s="226"/>
      <c r="H18" s="226"/>
      <c r="I18" s="226"/>
      <c r="J18" s="226"/>
      <c r="K18" s="226"/>
      <c r="L18" s="226"/>
      <c r="M18" s="226"/>
      <c r="N18" s="226"/>
      <c r="O18" s="227"/>
      <c r="P18" s="56"/>
      <c r="Q18" s="56"/>
      <c r="R18" s="57"/>
    </row>
    <row r="19" spans="1:18" s="58" customFormat="1" ht="11.25">
      <c r="A19" s="56"/>
      <c r="B19" s="70"/>
      <c r="C19" s="62" t="s">
        <v>43</v>
      </c>
      <c r="D19" s="62" t="s">
        <v>44</v>
      </c>
      <c r="E19" s="62" t="s">
        <v>45</v>
      </c>
      <c r="F19" s="62" t="s">
        <v>46</v>
      </c>
      <c r="G19" s="62" t="s">
        <v>47</v>
      </c>
      <c r="H19" s="62" t="s">
        <v>48</v>
      </c>
      <c r="I19" s="62" t="s">
        <v>49</v>
      </c>
      <c r="J19" s="62" t="s">
        <v>50</v>
      </c>
      <c r="K19" s="62" t="s">
        <v>51</v>
      </c>
      <c r="L19" s="62" t="s">
        <v>77</v>
      </c>
      <c r="M19" s="62" t="s">
        <v>78</v>
      </c>
      <c r="N19" s="62" t="s">
        <v>79</v>
      </c>
      <c r="O19" s="71" t="s">
        <v>3</v>
      </c>
      <c r="P19" s="56"/>
      <c r="Q19" s="56"/>
      <c r="R19" s="57"/>
    </row>
    <row r="20" spans="1:18" s="58" customFormat="1" ht="11.25" customHeight="1">
      <c r="A20" s="56"/>
      <c r="B20" s="156" t="s">
        <v>63</v>
      </c>
      <c r="C20" s="145">
        <v>38841961.650000013</v>
      </c>
      <c r="D20" s="145">
        <v>35517480.670000002</v>
      </c>
      <c r="E20" s="145"/>
      <c r="F20" s="145"/>
      <c r="G20" s="145"/>
      <c r="H20" s="145"/>
      <c r="I20" s="146"/>
      <c r="J20" s="146"/>
      <c r="K20" s="146"/>
      <c r="L20" s="146"/>
      <c r="M20" s="146"/>
      <c r="N20" s="146"/>
      <c r="O20" s="147">
        <f>SUM(C20:N20)</f>
        <v>74359442.320000023</v>
      </c>
      <c r="P20" s="56"/>
      <c r="Q20" s="68"/>
      <c r="R20" s="57"/>
    </row>
    <row r="21" spans="1:18" s="58" customFormat="1" ht="11.25" customHeight="1">
      <c r="A21" s="56"/>
      <c r="B21" s="148" t="s">
        <v>19</v>
      </c>
      <c r="C21" s="123">
        <v>6481544.4000000004</v>
      </c>
      <c r="D21" s="123">
        <v>5925153.1699999999</v>
      </c>
      <c r="E21" s="123"/>
      <c r="F21" s="123"/>
      <c r="G21" s="123"/>
      <c r="H21" s="123"/>
      <c r="I21" s="123"/>
      <c r="J21" s="123"/>
      <c r="K21" s="123"/>
      <c r="L21" s="123"/>
      <c r="M21" s="123"/>
      <c r="N21" s="123"/>
      <c r="O21" s="149">
        <f>SUM(C21:N21)</f>
        <v>12406697.57</v>
      </c>
      <c r="P21" s="56"/>
      <c r="Q21" s="56"/>
      <c r="R21" s="57"/>
    </row>
    <row r="22" spans="1:18" s="58" customFormat="1" ht="11.25" customHeight="1">
      <c r="A22" s="56"/>
      <c r="B22" s="150" t="s">
        <v>20</v>
      </c>
      <c r="C22" s="151">
        <v>6201657.7400000012</v>
      </c>
      <c r="D22" s="151">
        <v>5670858.2599999998</v>
      </c>
      <c r="E22" s="151"/>
      <c r="F22" s="151"/>
      <c r="G22" s="151"/>
      <c r="H22" s="151"/>
      <c r="I22" s="158"/>
      <c r="J22" s="158"/>
      <c r="K22" s="158"/>
      <c r="L22" s="158"/>
      <c r="M22" s="158"/>
      <c r="N22" s="158"/>
      <c r="O22" s="159">
        <f>SUM(C22:N22)</f>
        <v>11872516</v>
      </c>
      <c r="P22" s="56"/>
      <c r="Q22" s="56"/>
      <c r="R22" s="57"/>
    </row>
    <row r="23" spans="1:18" s="58" customFormat="1" ht="11.25" customHeight="1">
      <c r="A23" s="56"/>
      <c r="B23" s="148" t="s">
        <v>29</v>
      </c>
      <c r="C23" s="196">
        <v>559786</v>
      </c>
      <c r="D23" s="140">
        <v>537115</v>
      </c>
      <c r="E23" s="123"/>
      <c r="F23" s="140"/>
      <c r="G23" s="140"/>
      <c r="H23" s="123"/>
      <c r="I23" s="140"/>
      <c r="J23" s="140"/>
      <c r="K23" s="123"/>
      <c r="L23" s="123"/>
      <c r="M23" s="123"/>
      <c r="N23" s="123"/>
      <c r="O23" s="149">
        <f>SUM(C23:N23)</f>
        <v>1096901</v>
      </c>
      <c r="P23" s="56"/>
      <c r="Q23" s="56"/>
      <c r="R23" s="57"/>
    </row>
    <row r="24" spans="1:18" s="58" customFormat="1" ht="11.25" customHeight="1">
      <c r="A24" s="56"/>
      <c r="B24" s="157" t="s">
        <v>11</v>
      </c>
      <c r="C24" s="73">
        <v>3013733.4699999997</v>
      </c>
      <c r="D24" s="73">
        <v>2978267.62</v>
      </c>
      <c r="E24" s="73"/>
      <c r="F24" s="73"/>
      <c r="G24" s="73"/>
      <c r="H24" s="73"/>
      <c r="I24" s="39"/>
      <c r="J24" s="39"/>
      <c r="K24" s="39"/>
      <c r="L24" s="39"/>
      <c r="M24" s="39"/>
      <c r="N24" s="39"/>
      <c r="O24" s="142">
        <f>SUM(C24:N24)</f>
        <v>5992001.0899999999</v>
      </c>
      <c r="P24" s="56"/>
      <c r="Q24" s="56"/>
      <c r="R24" s="57"/>
    </row>
    <row r="25" spans="1:18" s="58" customFormat="1" ht="11.25" customHeight="1">
      <c r="A25" s="56"/>
      <c r="B25" s="148" t="s">
        <v>12</v>
      </c>
      <c r="C25" s="152">
        <v>69.39</v>
      </c>
      <c r="D25" s="152">
        <v>66.13</v>
      </c>
      <c r="E25" s="152"/>
      <c r="F25" s="152"/>
      <c r="G25" s="152"/>
      <c r="H25" s="152"/>
      <c r="I25" s="152"/>
      <c r="J25" s="152"/>
      <c r="K25" s="152"/>
      <c r="L25" s="152"/>
      <c r="M25" s="152"/>
      <c r="N25" s="152"/>
      <c r="O25" s="153">
        <f>+O20/O23</f>
        <v>67.790477280994381</v>
      </c>
      <c r="P25" s="56"/>
      <c r="Q25" s="56"/>
      <c r="R25" s="57"/>
    </row>
    <row r="26" spans="1:18" s="58" customFormat="1" ht="11.25" customHeight="1">
      <c r="A26" s="56"/>
      <c r="B26" s="170" t="s">
        <v>111</v>
      </c>
      <c r="C26" s="174">
        <v>0.93420000000000003</v>
      </c>
      <c r="D26" s="174">
        <v>0.93500000000000005</v>
      </c>
      <c r="E26" s="174"/>
      <c r="F26" s="174"/>
      <c r="G26" s="174"/>
      <c r="H26" s="174"/>
      <c r="I26" s="174"/>
      <c r="J26" s="174"/>
      <c r="K26" s="174"/>
      <c r="L26" s="174"/>
      <c r="M26" s="174"/>
      <c r="N26" s="174"/>
      <c r="O26" s="174">
        <v>0.93459999999999999</v>
      </c>
      <c r="P26" s="56"/>
      <c r="Q26" s="56"/>
      <c r="R26" s="57"/>
    </row>
    <row r="27" spans="1:18" s="58" customFormat="1" ht="11.25" customHeight="1">
      <c r="A27" s="56"/>
      <c r="B27" s="171" t="s">
        <v>33</v>
      </c>
      <c r="C27" s="172">
        <v>489.44</v>
      </c>
      <c r="D27" s="172">
        <v>475.69</v>
      </c>
      <c r="E27" s="172"/>
      <c r="F27" s="172"/>
      <c r="G27" s="172"/>
      <c r="H27" s="172"/>
      <c r="I27" s="172"/>
      <c r="J27" s="172"/>
      <c r="K27" s="172"/>
      <c r="L27" s="173"/>
      <c r="M27" s="173"/>
      <c r="N27" s="173"/>
      <c r="O27" s="206"/>
      <c r="P27" s="56"/>
      <c r="Q27" s="56"/>
    </row>
    <row r="28" spans="1:18" ht="28.5" customHeight="1"/>
    <row r="29" spans="1:18" s="1" customFormat="1" ht="22.5" customHeight="1">
      <c r="A29" s="6"/>
      <c r="B29" s="259" t="s">
        <v>153</v>
      </c>
      <c r="C29" s="260"/>
      <c r="D29" s="260"/>
      <c r="E29" s="260"/>
      <c r="F29" s="260"/>
      <c r="G29" s="260"/>
      <c r="H29" s="260"/>
      <c r="I29" s="260"/>
      <c r="J29" s="260"/>
      <c r="K29" s="260"/>
      <c r="L29" s="260"/>
      <c r="M29" s="260"/>
      <c r="N29" s="260"/>
      <c r="O29" s="260"/>
      <c r="P29" s="260"/>
      <c r="Q29" s="6"/>
      <c r="R29" s="6"/>
    </row>
    <row r="30" spans="1:18" s="1" customFormat="1" ht="11.25">
      <c r="A30" s="6"/>
      <c r="B30" s="188" t="s">
        <v>104</v>
      </c>
      <c r="C30" s="25" t="s">
        <v>43</v>
      </c>
      <c r="D30" s="25" t="s">
        <v>44</v>
      </c>
      <c r="E30" s="25" t="s">
        <v>45</v>
      </c>
      <c r="F30" s="25" t="s">
        <v>46</v>
      </c>
      <c r="G30" s="25" t="s">
        <v>47</v>
      </c>
      <c r="H30" s="25" t="s">
        <v>48</v>
      </c>
      <c r="I30" s="25" t="s">
        <v>49</v>
      </c>
      <c r="J30" s="25" t="s">
        <v>50</v>
      </c>
      <c r="K30" s="25" t="s">
        <v>51</v>
      </c>
      <c r="L30" s="25" t="s">
        <v>77</v>
      </c>
      <c r="M30" s="25" t="s">
        <v>78</v>
      </c>
      <c r="N30" s="25" t="s">
        <v>79</v>
      </c>
      <c r="O30" s="25" t="s">
        <v>34</v>
      </c>
      <c r="P30" s="137" t="s">
        <v>35</v>
      </c>
      <c r="Q30" s="6"/>
      <c r="R30" s="6"/>
    </row>
    <row r="31" spans="1:18" s="1" customFormat="1" ht="12" customHeight="1">
      <c r="A31" s="6"/>
      <c r="B31" s="98" t="s">
        <v>105</v>
      </c>
      <c r="C31" s="200">
        <v>1397132050</v>
      </c>
      <c r="D31" s="200">
        <v>1406095500</v>
      </c>
      <c r="E31" s="200"/>
      <c r="F31" s="200"/>
      <c r="G31" s="200"/>
      <c r="H31" s="200"/>
      <c r="I31" s="200"/>
      <c r="J31" s="200"/>
      <c r="K31" s="201"/>
      <c r="L31" s="201"/>
      <c r="M31" s="201"/>
      <c r="N31" s="201"/>
      <c r="O31" s="202">
        <f t="shared" ref="O31:O37" si="0">SUM(C31:N31)</f>
        <v>2803227550</v>
      </c>
      <c r="P31" s="202">
        <v>5810459.4500000002</v>
      </c>
      <c r="Q31" s="6"/>
      <c r="R31" s="6"/>
    </row>
    <row r="32" spans="1:18" s="1" customFormat="1" ht="12" customHeight="1">
      <c r="A32" s="6"/>
      <c r="B32" s="99" t="s">
        <v>106</v>
      </c>
      <c r="C32" s="203">
        <v>2869689100</v>
      </c>
      <c r="D32" s="203">
        <v>2439536500</v>
      </c>
      <c r="E32" s="203"/>
      <c r="F32" s="203"/>
      <c r="G32" s="203"/>
      <c r="H32" s="203"/>
      <c r="I32" s="203"/>
      <c r="J32" s="203"/>
      <c r="K32" s="204"/>
      <c r="L32" s="204"/>
      <c r="M32" s="204"/>
      <c r="N32" s="204"/>
      <c r="O32" s="205">
        <f t="shared" si="0"/>
        <v>5309225600</v>
      </c>
      <c r="P32" s="205">
        <v>10991625.800000001</v>
      </c>
      <c r="Q32" s="6"/>
      <c r="R32" s="6"/>
    </row>
    <row r="33" spans="2:16" s="6" customFormat="1" ht="12" customHeight="1">
      <c r="B33" s="98" t="s">
        <v>107</v>
      </c>
      <c r="C33" s="200">
        <v>122740050</v>
      </c>
      <c r="D33" s="200">
        <v>112296100</v>
      </c>
      <c r="E33" s="200"/>
      <c r="F33" s="200"/>
      <c r="G33" s="200"/>
      <c r="H33" s="200"/>
      <c r="I33" s="200"/>
      <c r="J33" s="200"/>
      <c r="K33" s="201"/>
      <c r="L33" s="201"/>
      <c r="M33" s="201"/>
      <c r="N33" s="201"/>
      <c r="O33" s="202">
        <f t="shared" si="0"/>
        <v>235036150</v>
      </c>
      <c r="P33" s="202">
        <v>486846.42000000004</v>
      </c>
    </row>
    <row r="34" spans="2:16" s="6" customFormat="1" ht="12" customHeight="1">
      <c r="B34" s="100" t="s">
        <v>108</v>
      </c>
      <c r="C34" s="203">
        <v>14561651823</v>
      </c>
      <c r="D34" s="203">
        <v>12883452431</v>
      </c>
      <c r="E34" s="203"/>
      <c r="F34" s="203"/>
      <c r="G34" s="203"/>
      <c r="H34" s="203"/>
      <c r="I34" s="203"/>
      <c r="J34" s="203"/>
      <c r="K34" s="204"/>
      <c r="L34" s="204"/>
      <c r="M34" s="204"/>
      <c r="N34" s="204"/>
      <c r="O34" s="205">
        <f t="shared" si="0"/>
        <v>27445104254</v>
      </c>
      <c r="P34" s="205">
        <v>56835373.769999996</v>
      </c>
    </row>
    <row r="35" spans="2:16" s="6" customFormat="1" ht="12" customHeight="1">
      <c r="B35" s="98" t="s">
        <v>109</v>
      </c>
      <c r="C35" s="200">
        <v>59596675</v>
      </c>
      <c r="D35" s="200">
        <v>53929850</v>
      </c>
      <c r="E35" s="200"/>
      <c r="F35" s="200"/>
      <c r="G35" s="200"/>
      <c r="H35" s="200"/>
      <c r="I35" s="200"/>
      <c r="J35" s="200"/>
      <c r="K35" s="201"/>
      <c r="L35" s="201"/>
      <c r="M35" s="201"/>
      <c r="N35" s="201"/>
      <c r="O35" s="202">
        <f t="shared" si="0"/>
        <v>113526525</v>
      </c>
      <c r="P35" s="202">
        <v>235136.87</v>
      </c>
    </row>
    <row r="36" spans="2:16" s="6" customFormat="1" ht="18" customHeight="1">
      <c r="B36" s="207" t="s">
        <v>3</v>
      </c>
      <c r="C36" s="208">
        <f t="shared" ref="C36:I36" si="1">SUM(C31:C35)</f>
        <v>19010809698</v>
      </c>
      <c r="D36" s="208">
        <f t="shared" si="1"/>
        <v>16895310381</v>
      </c>
      <c r="E36" s="208"/>
      <c r="F36" s="208"/>
      <c r="G36" s="208"/>
      <c r="H36" s="208"/>
      <c r="I36" s="208">
        <f t="shared" si="1"/>
        <v>0</v>
      </c>
      <c r="J36" s="208">
        <f>SUM(J31:J35)</f>
        <v>0</v>
      </c>
      <c r="K36" s="208">
        <f t="shared" ref="K36:N36" si="2">SUM(K31:K35)</f>
        <v>0</v>
      </c>
      <c r="L36" s="208">
        <f t="shared" si="2"/>
        <v>0</v>
      </c>
      <c r="M36" s="208">
        <f t="shared" si="2"/>
        <v>0</v>
      </c>
      <c r="N36" s="208">
        <f t="shared" si="2"/>
        <v>0</v>
      </c>
      <c r="O36" s="209">
        <f t="shared" si="0"/>
        <v>35906120079</v>
      </c>
      <c r="P36" s="208">
        <f>SUM(P31:P35)</f>
        <v>74359442.310000002</v>
      </c>
    </row>
    <row r="37" spans="2:16" s="6" customFormat="1" ht="18" customHeight="1">
      <c r="B37" s="91" t="s">
        <v>10</v>
      </c>
      <c r="C37" s="91">
        <f t="shared" ref="C37:D37" si="3">C36/C38</f>
        <v>38841961.625531219</v>
      </c>
      <c r="D37" s="91">
        <f t="shared" si="3"/>
        <v>35517480.67228657</v>
      </c>
      <c r="E37" s="91"/>
      <c r="F37" s="91"/>
      <c r="G37" s="91"/>
      <c r="H37" s="91"/>
      <c r="I37" s="91"/>
      <c r="J37" s="91"/>
      <c r="K37" s="91"/>
      <c r="L37" s="91"/>
      <c r="M37" s="91"/>
      <c r="N37" s="91"/>
      <c r="O37" s="209">
        <f t="shared" si="0"/>
        <v>74359442.297817796</v>
      </c>
      <c r="P37" s="91"/>
    </row>
    <row r="38" spans="2:16" s="6" customFormat="1" ht="16.5" customHeight="1">
      <c r="B38" s="91" t="s">
        <v>32</v>
      </c>
      <c r="C38" s="109">
        <v>489.44</v>
      </c>
      <c r="D38" s="109">
        <v>475.69</v>
      </c>
      <c r="E38" s="109"/>
      <c r="F38" s="92"/>
      <c r="G38" s="92"/>
      <c r="H38" s="92"/>
      <c r="I38" s="92"/>
      <c r="J38" s="92"/>
      <c r="K38" s="92"/>
      <c r="L38" s="92"/>
      <c r="M38" s="92"/>
      <c r="N38" s="92"/>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61" t="s">
        <v>110</v>
      </c>
      <c r="C40" s="262"/>
      <c r="D40" s="262"/>
      <c r="E40" s="262"/>
      <c r="F40" s="262"/>
      <c r="G40" s="262"/>
      <c r="H40" s="262"/>
      <c r="I40" s="262"/>
      <c r="J40" s="262"/>
      <c r="K40" s="262"/>
      <c r="L40" s="262"/>
      <c r="M40" s="262"/>
      <c r="N40" s="262"/>
      <c r="O40" s="263"/>
      <c r="P40" s="1"/>
    </row>
    <row r="41" spans="2:16" s="6" customFormat="1" ht="11.25">
      <c r="B41" s="188" t="s">
        <v>104</v>
      </c>
      <c r="C41" s="25" t="s">
        <v>43</v>
      </c>
      <c r="D41" s="25" t="s">
        <v>44</v>
      </c>
      <c r="E41" s="25" t="s">
        <v>45</v>
      </c>
      <c r="F41" s="25" t="s">
        <v>46</v>
      </c>
      <c r="G41" s="25" t="s">
        <v>47</v>
      </c>
      <c r="H41" s="25" t="s">
        <v>48</v>
      </c>
      <c r="I41" s="25" t="s">
        <v>49</v>
      </c>
      <c r="J41" s="25" t="s">
        <v>50</v>
      </c>
      <c r="K41" s="25" t="s">
        <v>51</v>
      </c>
      <c r="L41" s="25" t="s">
        <v>77</v>
      </c>
      <c r="M41" s="25" t="s">
        <v>78</v>
      </c>
      <c r="N41" s="25" t="s">
        <v>79</v>
      </c>
      <c r="O41" s="189" t="s">
        <v>27</v>
      </c>
      <c r="P41" s="1"/>
    </row>
    <row r="42" spans="2:16" s="6" customFormat="1" ht="12" customHeight="1">
      <c r="B42" s="98" t="s">
        <v>105</v>
      </c>
      <c r="C42" s="110">
        <v>7.349E-2</v>
      </c>
      <c r="D42" s="110">
        <v>8.3220000000000002E-2</v>
      </c>
      <c r="E42" s="110"/>
      <c r="F42" s="110"/>
      <c r="G42" s="110"/>
      <c r="H42" s="110"/>
      <c r="I42" s="110"/>
      <c r="J42" s="110"/>
      <c r="K42" s="114"/>
      <c r="L42" s="114"/>
      <c r="M42" s="114"/>
      <c r="N42" s="114"/>
      <c r="O42" s="110">
        <v>7.8070000000000001E-2</v>
      </c>
      <c r="P42" s="1"/>
    </row>
    <row r="43" spans="2:16" s="6" customFormat="1" ht="12" customHeight="1">
      <c r="B43" s="99" t="s">
        <v>106</v>
      </c>
      <c r="C43" s="111">
        <v>0.15095</v>
      </c>
      <c r="D43" s="111">
        <v>0.1444</v>
      </c>
      <c r="E43" s="111"/>
      <c r="F43" s="111"/>
      <c r="G43" s="111"/>
      <c r="H43" s="111"/>
      <c r="I43" s="111"/>
      <c r="J43" s="111"/>
      <c r="K43" s="113"/>
      <c r="L43" s="113"/>
      <c r="M43" s="113"/>
      <c r="N43" s="113"/>
      <c r="O43" s="111">
        <v>0.14785999999999999</v>
      </c>
      <c r="P43" s="1"/>
    </row>
    <row r="44" spans="2:16" s="6" customFormat="1" ht="12" customHeight="1">
      <c r="B44" s="98" t="s">
        <v>107</v>
      </c>
      <c r="C44" s="110">
        <v>6.4999999999999997E-3</v>
      </c>
      <c r="D44" s="110">
        <v>6.6E-3</v>
      </c>
      <c r="E44" s="110"/>
      <c r="F44" s="110"/>
      <c r="G44" s="110"/>
      <c r="H44" s="110"/>
      <c r="I44" s="110"/>
      <c r="J44" s="110"/>
      <c r="K44" s="114"/>
      <c r="L44" s="114"/>
      <c r="M44" s="114"/>
      <c r="N44" s="114"/>
      <c r="O44" s="110">
        <v>6.4999999999999997E-3</v>
      </c>
      <c r="P44" s="1"/>
    </row>
    <row r="45" spans="2:16" s="6" customFormat="1" ht="12" customHeight="1">
      <c r="B45" s="100" t="s">
        <v>108</v>
      </c>
      <c r="C45" s="111">
        <v>0.76597000000000004</v>
      </c>
      <c r="D45" s="111">
        <v>0.76249999999999996</v>
      </c>
      <c r="E45" s="111"/>
      <c r="F45" s="111"/>
      <c r="G45" s="111"/>
      <c r="H45" s="111"/>
      <c r="I45" s="111"/>
      <c r="J45" s="111"/>
      <c r="K45" s="113"/>
      <c r="L45" s="113"/>
      <c r="M45" s="113"/>
      <c r="N45" s="113"/>
      <c r="O45" s="111">
        <v>0.76436000000000004</v>
      </c>
      <c r="P45" s="1"/>
    </row>
    <row r="46" spans="2:16" s="6" customFormat="1" ht="12" customHeight="1">
      <c r="B46" s="98" t="s">
        <v>109</v>
      </c>
      <c r="C46" s="110">
        <v>3.13E-3</v>
      </c>
      <c r="D46" s="110">
        <v>3.2000000000000002E-3</v>
      </c>
      <c r="E46" s="110"/>
      <c r="F46" s="110"/>
      <c r="G46" s="110"/>
      <c r="H46" s="110"/>
      <c r="I46" s="110"/>
      <c r="J46" s="110"/>
      <c r="K46" s="114"/>
      <c r="L46" s="114"/>
      <c r="M46" s="114"/>
      <c r="N46" s="114"/>
      <c r="O46" s="110">
        <v>3.16E-3</v>
      </c>
      <c r="P46" s="1"/>
    </row>
    <row r="47" spans="2:16" s="6" customFormat="1" ht="18" customHeight="1">
      <c r="B47" s="190" t="s">
        <v>3</v>
      </c>
      <c r="C47" s="191">
        <f t="shared" ref="C47:I47" si="4">SUM(C42:C46)</f>
        <v>1.00004</v>
      </c>
      <c r="D47" s="191">
        <f t="shared" si="4"/>
        <v>0.99991999999999992</v>
      </c>
      <c r="E47" s="191">
        <f t="shared" si="4"/>
        <v>0</v>
      </c>
      <c r="F47" s="191">
        <f t="shared" si="4"/>
        <v>0</v>
      </c>
      <c r="G47" s="191">
        <f t="shared" si="4"/>
        <v>0</v>
      </c>
      <c r="H47" s="191">
        <f t="shared" si="4"/>
        <v>0</v>
      </c>
      <c r="I47" s="191">
        <f t="shared" si="4"/>
        <v>0</v>
      </c>
      <c r="J47" s="191">
        <f>SUM(J42:J46)</f>
        <v>0</v>
      </c>
      <c r="K47" s="191">
        <f t="shared" ref="K47:O47" si="5">SUM(K42:K46)</f>
        <v>0</v>
      </c>
      <c r="L47" s="191">
        <f t="shared" si="5"/>
        <v>0</v>
      </c>
      <c r="M47" s="191">
        <f t="shared" si="5"/>
        <v>0</v>
      </c>
      <c r="N47" s="191">
        <f t="shared" si="5"/>
        <v>0</v>
      </c>
      <c r="O47" s="192">
        <f t="shared" si="5"/>
        <v>0.99995000000000012</v>
      </c>
      <c r="P47" s="1"/>
    </row>
    <row r="49" spans="3:16">
      <c r="C49" s="133"/>
      <c r="D49" s="133"/>
      <c r="J49" s="133"/>
      <c r="K49" s="133"/>
      <c r="L49" s="133"/>
      <c r="M49" s="133"/>
      <c r="N49" s="133"/>
      <c r="O49" s="134"/>
    </row>
    <row r="54" spans="3:16">
      <c r="C54" s="69"/>
    </row>
    <row r="59" spans="3:16">
      <c r="L59" s="133"/>
      <c r="M59" s="133"/>
      <c r="N59" s="133"/>
      <c r="O59" s="133"/>
      <c r="P59" s="133"/>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eschiaffino</cp:lastModifiedBy>
  <cp:lastPrinted>2011-02-23T19:12:02Z</cp:lastPrinted>
  <dcterms:created xsi:type="dcterms:W3CDTF">2009-04-09T13:46:36Z</dcterms:created>
  <dcterms:modified xsi:type="dcterms:W3CDTF">2011-04-05T12:24:38Z</dcterms:modified>
</cp:coreProperties>
</file>