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I37" i="4"/>
  <c r="I26" i="7"/>
  <c r="I45" i="3"/>
  <c r="I47" i="2"/>
  <c r="I26"/>
  <c r="I26" i="1"/>
  <c r="H47" i="4"/>
  <c r="H37"/>
  <c r="H36"/>
  <c r="I36"/>
  <c r="J36"/>
  <c r="K36"/>
  <c r="L36"/>
  <c r="M36"/>
  <c r="N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N47"/>
  <c r="M47"/>
  <c r="L47"/>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4"/>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O47" s="1"/>
  <c r="G46"/>
  <c r="C46"/>
  <c r="C47" s="1"/>
  <c r="D25"/>
  <c r="E25"/>
  <c r="F25"/>
  <c r="F26" s="1"/>
  <c r="O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15" i="4" l="1"/>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<sst xmlns="http://schemas.openxmlformats.org/spreadsheetml/2006/main" count="593" uniqueCount="156">
  <si>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</si>
  <si>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</si>
  <si>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</si>
  <si>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</si>
  <si>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</si>
  <si>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</si>
  <si>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</si>
  <si>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</si>
  <si>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</si>
  <si>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</si>
  <si>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</si>
  <si>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</si>
  <si>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</si>
  <si>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</si>
  <si>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</si>
  <si>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</si>
  <si>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</si>
  <si>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</si>
  <si>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</si>
  <si>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</si>
  <si>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</si>
  <si>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</si>
  <si>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</si>
  <si>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</si>
  <si>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</si>
  <si>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</si>
  <si>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</si>
  <si>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</si>
  <si>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</si>
  <si>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</si>
  <si>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</si>
  <si>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</si>
  <si>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</si>
  <si>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</si>
  <si>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</si>
  <si>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</si>
  <si>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</si>
  <si>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</si>
  <si>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</si>
  <si>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</si>
  <si>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</si>
  <si>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</si>
  <si>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</si>
  <si>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</si>
  <si>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</si>
  <si>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</si>
  <si>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</si>
  <si>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</si>
  <si>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</si>
  <si>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</si>
  <si>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</si>
  <si>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</si>
  <si>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</si>
  <si>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</si>
  <si>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</si>
  <si>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</si>
  <si>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</si>
  <si>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</si>
  <si>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</si>
  <si>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</si>
  <si>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</si>
  <si>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</si>
  <si>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</si>
  <si>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</si>
  <si>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</si>
  <si>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</si>
  <si>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</si>
  <si>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</si>
  <si>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</si>
  <si>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</si>
  <si>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</si>
  <si>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</si>
  <si>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</si>
  <si>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</si>
  <si>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</si>
  <si>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</si>
  <si>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</si>
  <si>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</si>
  <si>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</si>
  <si>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</si>
  <si>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</si>
  <si>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</si>
  <si>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</si>
  <si>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</si>
  <si>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</si>
  <si>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</si>
  <si>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</si>
  <si>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</si>
  <si>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</si>
  <si>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</si>
  <si>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</si>
  <si>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</si>
  <si>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</si>
  <si>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</si>
  <si>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</si>
  <si>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</si>
  <si>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</si>
  <si>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</si>
  <si>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</si>
  <si>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</si>
  <si>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</si>
  <si>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</si>
  <si>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</si>
  <si>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</si>
  <si>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</si>
  <si>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</si>
  <si>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</si>
  <si>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</si>
  <si>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</si>
  <si>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</si>
  <si>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</si>
  <si>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</si>
  <si>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</si>
  <si>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</si>
  <si>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</si>
  <si>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</si>
  <si>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</si>
  <si>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</si>
  <si>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</si>
  <si>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</si>
  <si>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</si>
  <si>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</si>
  <si>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</si>
  <si>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</si>
  <si>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</si>
  <si>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</si>
  <si>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</si>
  <si>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</si>
  <si>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</si>
  <si>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</si>
  <si>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</si>
  <si>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</si>
  <si>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</si>
  <si>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</si>
  <si>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</si>
  <si>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</si>
  <si>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</si>
  <si>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</si>
  <si>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</si>
  <si>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</si>
  <si>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</si>
  <si>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</si>
  <si>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</si>
  <si>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</si>
  <si>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</si>
  <si>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</si>
  <si>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</si>
  <si>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TECNO BISON</t>
  </si>
  <si>
    <t>Argentina</t>
  </si>
  <si>
    <t>OFERTA DE JUEGOS POR CATEGORIA,  EN LOS CASINOS EN OPERACIÓN - Julio 2011</t>
  </si>
  <si>
    <t>Al 31-07-2011</t>
  </si>
  <si>
    <t>NUMERO DE MAQUINAS DE AZAR POR FABRICANTE Y PROCEDENCIA - Julio 2011</t>
  </si>
  <si>
    <t>POSICIONES DE JUEGO, POR CATEGORIA DE JUEGO - Julio 2011</t>
  </si>
  <si>
    <t>WIN DIARIO POR POSICION DE JUEGO ($), SEGUN CATEGORIA - Julio 2011</t>
  </si>
  <si>
    <t>WIN DIARIO POR POSICION DE JUEGO (US$), SEGUN CATEGORIA - Julio 2011</t>
  </si>
  <si>
    <t>Win Julio 2011 y posiciones de juego al 31-07-2011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</si>
</sst>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149</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404</v>
      </c>
      <c r="H11" s="178">
        <v>136</v>
      </c>
      <c r="I11" s="173"/>
    </row>
    <row r="12" spans="2:10" s="54" customFormat="1" ht="9" customHeight="1">
      <c r="B12" s="104" t="s">
        <v>4</v>
      </c>
      <c r="C12" s="122" t="s">
        <v>117</v>
      </c>
      <c r="D12" s="180">
        <v>10</v>
      </c>
      <c r="E12" s="180">
        <v>32</v>
      </c>
      <c r="F12" s="180">
        <v>3</v>
      </c>
      <c r="G12" s="180">
        <v>736</v>
      </c>
      <c r="H12" s="180">
        <v>248</v>
      </c>
      <c r="I12" s="173"/>
    </row>
    <row r="13" spans="2:10" s="54" customFormat="1" ht="9" customHeight="1">
      <c r="B13" s="181" t="s">
        <v>80</v>
      </c>
      <c r="C13" s="39" t="s">
        <v>118</v>
      </c>
      <c r="D13" s="178">
        <v>4</v>
      </c>
      <c r="E13" s="178">
        <v>9</v>
      </c>
      <c r="F13" s="178">
        <v>1</v>
      </c>
      <c r="G13" s="178">
        <v>302</v>
      </c>
      <c r="H13" s="178">
        <v>357</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9</v>
      </c>
      <c r="E15" s="178">
        <v>39</v>
      </c>
      <c r="F15" s="178">
        <v>2</v>
      </c>
      <c r="G15" s="178">
        <v>1376</v>
      </c>
      <c r="H15" s="178">
        <v>200</v>
      </c>
      <c r="I15" s="173"/>
      <c r="J15" s="55"/>
    </row>
    <row r="16" spans="2:10" s="54" customFormat="1" ht="9" customHeight="1">
      <c r="B16" s="104" t="s">
        <v>18</v>
      </c>
      <c r="C16" s="122" t="s">
        <v>121</v>
      </c>
      <c r="D16" s="180">
        <v>29</v>
      </c>
      <c r="E16" s="180">
        <v>52</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402</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1045</v>
      </c>
      <c r="H20" s="180">
        <v>250</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296</v>
      </c>
      <c r="H24" s="180">
        <v>60</v>
      </c>
      <c r="I24" s="173"/>
    </row>
    <row r="25" spans="1:248" s="54" customFormat="1" ht="9" customHeight="1">
      <c r="B25" s="105" t="s">
        <v>17</v>
      </c>
      <c r="C25" s="39" t="s">
        <v>130</v>
      </c>
      <c r="D25" s="178">
        <v>5</v>
      </c>
      <c r="E25" s="178">
        <v>13</v>
      </c>
      <c r="F25" s="178">
        <v>2</v>
      </c>
      <c r="G25" s="178">
        <v>372</v>
      </c>
      <c r="H25" s="178">
        <v>150</v>
      </c>
      <c r="I25" s="173"/>
    </row>
    <row r="26" spans="1:248" s="174" customFormat="1" ht="18" customHeight="1">
      <c r="A26" s="82"/>
      <c r="B26" s="182" t="s">
        <v>3</v>
      </c>
      <c r="C26" s="183"/>
      <c r="D26" s="184">
        <f t="shared" ref="D26:H26" si="0">SUM(D11:D25)</f>
        <v>113</v>
      </c>
      <c r="E26" s="184">
        <f t="shared" si="0"/>
        <v>301</v>
      </c>
      <c r="F26" s="184">
        <f t="shared" si="0"/>
        <v>25</v>
      </c>
      <c r="G26" s="184">
        <f t="shared" si="0"/>
        <v>8292</v>
      </c>
      <c r="H26" s="185">
        <f t="shared" si="0"/>
        <v>2759</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150</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151</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147</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148</v>
      </c>
      <c r="M10" s="49" t="s">
        <v>101</v>
      </c>
      <c r="N10" s="49" t="s">
        <v>97</v>
      </c>
      <c r="O10" s="238"/>
      <c r="P10" s="239"/>
    </row>
    <row r="11" spans="2:16" ht="9" customHeight="1">
      <c r="B11" s="105" t="s">
        <v>36</v>
      </c>
      <c r="C11" s="39"/>
      <c r="D11" s="39"/>
      <c r="E11" s="39">
        <v>96</v>
      </c>
      <c r="F11" s="39">
        <v>102</v>
      </c>
      <c r="G11" s="39"/>
      <c r="H11" s="39">
        <v>64</v>
      </c>
      <c r="I11" s="39">
        <v>46</v>
      </c>
      <c r="J11" s="39"/>
      <c r="K11" s="39">
        <v>24</v>
      </c>
      <c r="L11" s="39"/>
      <c r="M11" s="39"/>
      <c r="N11" s="39">
        <v>72</v>
      </c>
      <c r="O11" s="84">
        <f t="shared" ref="O11:O27" si="0">SUM(C11:N11)</f>
        <v>404</v>
      </c>
      <c r="P11" s="161">
        <f>O11/$O$26</f>
        <v>4.8721659430776651E-2</v>
      </c>
    </row>
    <row r="12" spans="2:16" ht="9" customHeight="1">
      <c r="B12" s="104" t="s">
        <v>4</v>
      </c>
      <c r="C12" s="122"/>
      <c r="D12" s="122">
        <v>124</v>
      </c>
      <c r="E12" s="122">
        <v>124</v>
      </c>
      <c r="F12" s="122">
        <v>146</v>
      </c>
      <c r="G12" s="122"/>
      <c r="H12" s="122">
        <v>122</v>
      </c>
      <c r="I12" s="122">
        <v>36</v>
      </c>
      <c r="J12" s="122"/>
      <c r="K12" s="122">
        <v>8</v>
      </c>
      <c r="L12" s="122"/>
      <c r="M12" s="122"/>
      <c r="N12" s="122">
        <v>176</v>
      </c>
      <c r="O12" s="122">
        <f t="shared" si="0"/>
        <v>736</v>
      </c>
      <c r="P12" s="162">
        <f>O12/$O$26</f>
        <v>8.8760250844187163E-2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3.6420646406174623E-2</v>
      </c>
    </row>
    <row r="14" spans="2:16" ht="9" customHeight="1">
      <c r="B14" s="104" t="s">
        <v>37</v>
      </c>
      <c r="C14" s="122"/>
      <c r="D14" s="122"/>
      <c r="E14" s="122">
        <v>100</v>
      </c>
      <c r="F14" s="122">
        <v>100</v>
      </c>
      <c r="G14" s="122"/>
      <c r="H14" s="122"/>
      <c r="I14" s="122"/>
      <c r="J14" s="122"/>
      <c r="K14" s="122"/>
      <c r="L14" s="122"/>
      <c r="M14" s="122"/>
      <c r="N14" s="122">
        <v>100</v>
      </c>
      <c r="O14" s="122">
        <f t="shared" si="0"/>
        <v>300</v>
      </c>
      <c r="P14" s="162">
        <f t="shared" si="1"/>
        <v>3.6179450072358899E-2</v>
      </c>
    </row>
    <row r="15" spans="2:16" ht="9" customHeight="1">
      <c r="B15" s="105" t="s">
        <v>131</v>
      </c>
      <c r="C15" s="39">
        <v>50</v>
      </c>
      <c r="D15" s="39">
        <v>122</v>
      </c>
      <c r="E15" s="39">
        <v>102</v>
      </c>
      <c r="F15" s="39">
        <v>348</v>
      </c>
      <c r="G15" s="39"/>
      <c r="H15" s="39">
        <v>318</v>
      </c>
      <c r="I15" s="39">
        <v>186</v>
      </c>
      <c r="J15" s="39"/>
      <c r="K15" s="39">
        <v>26</v>
      </c>
      <c r="L15" s="39"/>
      <c r="M15" s="39"/>
      <c r="N15" s="39">
        <v>224</v>
      </c>
      <c r="O15" s="84">
        <f t="shared" si="0"/>
        <v>1376</v>
      </c>
      <c r="P15" s="161">
        <f t="shared" si="1"/>
        <v>0.16594307766521948</v>
      </c>
    </row>
    <row r="16" spans="2:16" ht="9" customHeight="1">
      <c r="B16" s="104" t="s">
        <v>18</v>
      </c>
      <c r="C16" s="122"/>
      <c r="D16" s="122">
        <v>178</v>
      </c>
      <c r="E16" s="122">
        <v>77</v>
      </c>
      <c r="F16" s="122">
        <v>86</v>
      </c>
      <c r="G16" s="122"/>
      <c r="H16" s="122">
        <v>391</v>
      </c>
      <c r="I16" s="122">
        <v>14</v>
      </c>
      <c r="J16" s="122"/>
      <c r="K16" s="122">
        <v>626</v>
      </c>
      <c r="L16" s="122"/>
      <c r="M16" s="122"/>
      <c r="N16" s="122">
        <v>197</v>
      </c>
      <c r="O16" s="122">
        <f t="shared" si="0"/>
        <v>1569</v>
      </c>
      <c r="P16" s="162">
        <f t="shared" si="1"/>
        <v>0.18921852387843704</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2.7737578388808491E-2</v>
      </c>
    </row>
    <row r="18" spans="2:16" ht="9" customHeight="1">
      <c r="B18" s="104" t="s">
        <v>6</v>
      </c>
      <c r="C18" s="122"/>
      <c r="D18" s="122"/>
      <c r="E18" s="122">
        <v>250</v>
      </c>
      <c r="F18" s="122">
        <v>32</v>
      </c>
      <c r="G18" s="122"/>
      <c r="H18" s="122"/>
      <c r="I18" s="122"/>
      <c r="J18" s="122">
        <v>20</v>
      </c>
      <c r="K18" s="122">
        <v>50</v>
      </c>
      <c r="L18" s="122"/>
      <c r="M18" s="122"/>
      <c r="N18" s="122">
        <v>50</v>
      </c>
      <c r="O18" s="122">
        <f t="shared" si="0"/>
        <v>402</v>
      </c>
      <c r="P18" s="162">
        <f t="shared" si="1"/>
        <v>4.8480463096960927E-2</v>
      </c>
    </row>
    <row r="19" spans="2:16" ht="9" customHeight="1">
      <c r="B19" s="105" t="s">
        <v>7</v>
      </c>
      <c r="C19" s="39"/>
      <c r="D19" s="39"/>
      <c r="E19" s="39">
        <v>52</v>
      </c>
      <c r="F19" s="39">
        <v>48</v>
      </c>
      <c r="G19" s="39"/>
      <c r="H19" s="39"/>
      <c r="I19" s="39"/>
      <c r="J19" s="39"/>
      <c r="K19" s="39"/>
      <c r="L19" s="39"/>
      <c r="M19" s="39"/>
      <c r="N19" s="39"/>
      <c r="O19" s="84">
        <f t="shared" si="0"/>
        <v>100</v>
      </c>
      <c r="P19" s="161">
        <f t="shared" si="1"/>
        <v>1.2059816690786301E-2</v>
      </c>
    </row>
    <row r="20" spans="2:16" ht="9" customHeight="1">
      <c r="B20" s="104" t="s">
        <v>8</v>
      </c>
      <c r="C20" s="122"/>
      <c r="D20" s="122">
        <v>144</v>
      </c>
      <c r="E20" s="122">
        <v>120</v>
      </c>
      <c r="F20" s="122">
        <v>235</v>
      </c>
      <c r="G20" s="122"/>
      <c r="H20" s="122">
        <v>216</v>
      </c>
      <c r="I20" s="122">
        <v>40</v>
      </c>
      <c r="J20" s="122"/>
      <c r="K20" s="122">
        <v>24</v>
      </c>
      <c r="L20" s="122">
        <v>4</v>
      </c>
      <c r="M20" s="122"/>
      <c r="N20" s="122">
        <v>262</v>
      </c>
      <c r="O20" s="122">
        <f t="shared" si="0"/>
        <v>1045</v>
      </c>
      <c r="P20" s="162">
        <f t="shared" si="1"/>
        <v>0.12602508441871685</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2.4119633381572601E-2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6.9946936806560542E-2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4.582730342498794E-2</v>
      </c>
    </row>
    <row r="24" spans="2:16" ht="9" customHeight="1">
      <c r="B24" s="104" t="s">
        <v>41</v>
      </c>
      <c r="C24" s="122"/>
      <c r="D24" s="122"/>
      <c r="E24" s="122">
        <v>80</v>
      </c>
      <c r="F24" s="122">
        <v>78</v>
      </c>
      <c r="G24" s="122"/>
      <c r="H24" s="122">
        <v>74</v>
      </c>
      <c r="I24" s="122"/>
      <c r="J24" s="122"/>
      <c r="K24" s="122"/>
      <c r="L24" s="122"/>
      <c r="M24" s="122"/>
      <c r="N24" s="122">
        <v>64</v>
      </c>
      <c r="O24" s="122">
        <f t="shared" si="0"/>
        <v>296</v>
      </c>
      <c r="P24" s="162">
        <f t="shared" si="1"/>
        <v>3.569705740472745E-2</v>
      </c>
    </row>
    <row r="25" spans="2:16" ht="9" customHeight="1">
      <c r="B25" s="105" t="s">
        <v>17</v>
      </c>
      <c r="C25" s="39"/>
      <c r="D25" s="39">
        <v>82</v>
      </c>
      <c r="E25" s="39">
        <v>86</v>
      </c>
      <c r="F25" s="39">
        <v>80</v>
      </c>
      <c r="G25" s="39">
        <v>12</v>
      </c>
      <c r="H25" s="39">
        <v>42</v>
      </c>
      <c r="I25" s="39"/>
      <c r="J25" s="39"/>
      <c r="K25" s="39">
        <v>24</v>
      </c>
      <c r="L25" s="39"/>
      <c r="M25" s="39"/>
      <c r="N25" s="39">
        <v>46</v>
      </c>
      <c r="O25" s="84">
        <f t="shared" si="0"/>
        <v>372</v>
      </c>
      <c r="P25" s="161">
        <f t="shared" si="1"/>
        <v>4.4862518089725037E-2</v>
      </c>
    </row>
    <row r="26" spans="2:16" ht="18" customHeight="1">
      <c r="B26" s="163" t="s">
        <v>81</v>
      </c>
      <c r="C26" s="159">
        <f t="shared" ref="C26:J26" si="2">SUM(C11:C25)</f>
        <v>60</v>
      </c>
      <c r="D26" s="159">
        <f t="shared" si="2"/>
        <v>960</v>
      </c>
      <c r="E26" s="159">
        <f t="shared" si="2"/>
        <v>1490</v>
      </c>
      <c r="F26" s="159">
        <f t="shared" si="2"/>
        <v>1516</v>
      </c>
      <c r="G26" s="159">
        <f t="shared" si="2"/>
        <v>36</v>
      </c>
      <c r="H26" s="159">
        <f t="shared" si="2"/>
        <v>1429</v>
      </c>
      <c r="I26" s="159">
        <f t="shared" si="2"/>
        <v>354</v>
      </c>
      <c r="J26" s="159">
        <f t="shared" si="2"/>
        <v>20</v>
      </c>
      <c r="K26" s="159">
        <f>SUM(K11:K25)</f>
        <v>872</v>
      </c>
      <c r="L26" s="159">
        <f>SUM(L11:L25)</f>
        <v>4</v>
      </c>
      <c r="M26" s="159">
        <f>SUM(M11:M25)</f>
        <v>18</v>
      </c>
      <c r="N26" s="159">
        <f>SUM(N11:N25)</f>
        <v>1533</v>
      </c>
      <c r="O26" s="159">
        <f t="shared" si="0"/>
        <v>8292</v>
      </c>
      <c r="P26" s="224">
        <f>SUM(P11:P25)</f>
        <v>1.0000000000000002</v>
      </c>
    </row>
    <row r="27" spans="2:16" ht="12.75" customHeight="1">
      <c r="B27" s="164" t="s">
        <v>82</v>
      </c>
      <c r="C27" s="121">
        <f>C26/$O$26</f>
        <v>7.2358900144717797E-3</v>
      </c>
      <c r="D27" s="121">
        <f t="shared" ref="D27:N27" si="3">D26/$O$26</f>
        <v>0.11577424023154848</v>
      </c>
      <c r="E27" s="121">
        <f t="shared" si="3"/>
        <v>0.17969126869271587</v>
      </c>
      <c r="F27" s="121">
        <f t="shared" si="3"/>
        <v>0.18282682103232031</v>
      </c>
      <c r="G27" s="121">
        <f t="shared" si="3"/>
        <v>4.3415340086830683E-3</v>
      </c>
      <c r="H27" s="121">
        <f t="shared" si="3"/>
        <v>0.17233478051133622</v>
      </c>
      <c r="I27" s="121">
        <f t="shared" si="3"/>
        <v>4.2691751085383499E-2</v>
      </c>
      <c r="J27" s="121">
        <f t="shared" si="3"/>
        <v>2.41196333815726E-3</v>
      </c>
      <c r="K27" s="121">
        <f t="shared" si="3"/>
        <v>0.10516160154365653</v>
      </c>
      <c r="L27" s="225">
        <f t="shared" ref="L27" si="4">L26/$O$26</f>
        <v>4.8239266763145202E-4</v>
      </c>
      <c r="M27" s="121">
        <f t="shared" si="3"/>
        <v>2.1707670043415342E-3</v>
      </c>
      <c r="N27" s="121">
        <f t="shared" si="3"/>
        <v>0.18487698986975398</v>
      </c>
      <c r="O27" s="158">
        <f t="shared" si="0"/>
        <v>1</v>
      </c>
      <c r="P27" s="160"/>
    </row>
    <row r="28" spans="2:16" ht="15" customHeight="1">
      <c r="B28" s="208" t="str">
        <f>'Oferta de Juegos'!B27</f>
        <v>Al 31-07-2011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152</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404</v>
      </c>
      <c r="H11" s="178">
        <v>136</v>
      </c>
      <c r="I11" s="178">
        <f>SUM(D11:H11)</f>
        <v>690</v>
      </c>
    </row>
    <row r="12" spans="2:11" s="54" customFormat="1" ht="9" customHeight="1">
      <c r="B12" s="104" t="s">
        <v>4</v>
      </c>
      <c r="C12" s="122" t="s">
        <v>117</v>
      </c>
      <c r="D12" s="180">
        <v>70</v>
      </c>
      <c r="E12" s="180">
        <v>256</v>
      </c>
      <c r="F12" s="180">
        <v>24</v>
      </c>
      <c r="G12" s="180">
        <v>736</v>
      </c>
      <c r="H12" s="180">
        <v>248</v>
      </c>
      <c r="I12" s="180">
        <f>SUM(D12:H12)</f>
        <v>1334</v>
      </c>
    </row>
    <row r="13" spans="2:11" s="54" customFormat="1" ht="9" customHeight="1">
      <c r="B13" s="181" t="s">
        <v>80</v>
      </c>
      <c r="C13" s="39" t="s">
        <v>118</v>
      </c>
      <c r="D13" s="178">
        <v>28</v>
      </c>
      <c r="E13" s="178">
        <v>60</v>
      </c>
      <c r="F13" s="178">
        <v>10</v>
      </c>
      <c r="G13" s="178">
        <v>302</v>
      </c>
      <c r="H13" s="178">
        <v>357</v>
      </c>
      <c r="I13" s="178">
        <f t="shared" ref="I13:I25" si="0">SUM(D13:H13)</f>
        <v>757</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63</v>
      </c>
      <c r="E15" s="178">
        <v>326</v>
      </c>
      <c r="F15" s="178">
        <v>20</v>
      </c>
      <c r="G15" s="178">
        <v>1376</v>
      </c>
      <c r="H15" s="178">
        <v>200</v>
      </c>
      <c r="I15" s="178">
        <f t="shared" si="0"/>
        <v>1985</v>
      </c>
    </row>
    <row r="16" spans="2:11" s="54" customFormat="1" ht="9" customHeight="1">
      <c r="B16" s="104" t="s">
        <v>18</v>
      </c>
      <c r="C16" s="122" t="s">
        <v>121</v>
      </c>
      <c r="D16" s="180">
        <v>203</v>
      </c>
      <c r="E16" s="180">
        <v>357</v>
      </c>
      <c r="F16" s="180">
        <v>24</v>
      </c>
      <c r="G16" s="180">
        <v>1569</v>
      </c>
      <c r="H16" s="180">
        <v>300</v>
      </c>
      <c r="I16" s="180">
        <f t="shared" si="0"/>
        <v>2453</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402</v>
      </c>
      <c r="H18" s="180">
        <v>30</v>
      </c>
      <c r="I18" s="180">
        <f t="shared" si="0"/>
        <v>546</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1045</v>
      </c>
      <c r="H20" s="180">
        <v>250</v>
      </c>
      <c r="I20" s="180">
        <f t="shared" si="0"/>
        <v>1666</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296</v>
      </c>
      <c r="H24" s="180">
        <v>60</v>
      </c>
      <c r="I24" s="180">
        <f t="shared" si="0"/>
        <v>511</v>
      </c>
    </row>
    <row r="25" spans="1:247" s="54" customFormat="1" ht="9" customHeight="1">
      <c r="B25" s="105" t="s">
        <v>17</v>
      </c>
      <c r="C25" s="39" t="s">
        <v>130</v>
      </c>
      <c r="D25" s="178">
        <v>35</v>
      </c>
      <c r="E25" s="178">
        <v>99</v>
      </c>
      <c r="F25" s="178">
        <v>17</v>
      </c>
      <c r="G25" s="178">
        <v>372</v>
      </c>
      <c r="H25" s="178">
        <v>150</v>
      </c>
      <c r="I25" s="178">
        <f t="shared" si="0"/>
        <v>673</v>
      </c>
    </row>
    <row r="26" spans="1:247" s="174" customFormat="1" ht="18" customHeight="1">
      <c r="A26" s="82"/>
      <c r="B26" s="182" t="s">
        <v>3</v>
      </c>
      <c r="C26" s="183"/>
      <c r="D26" s="184">
        <f t="shared" ref="D26:H26" si="1">SUM(D11:D25)</f>
        <v>791</v>
      </c>
      <c r="E26" s="184">
        <f t="shared" si="1"/>
        <v>2235</v>
      </c>
      <c r="F26" s="184">
        <f t="shared" si="1"/>
        <v>220</v>
      </c>
      <c r="G26" s="184">
        <f t="shared" si="1"/>
        <v>8292</v>
      </c>
      <c r="H26" s="185">
        <f t="shared" si="1"/>
        <v>2759</v>
      </c>
      <c r="I26" s="185">
        <f t="shared" ref="I26" si="2">SUM(I11:I25)</f>
        <v>14297</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31-07-2011</v>
      </c>
      <c r="I27" s="59"/>
    </row>
    <row r="28" spans="1:247" s="54" customFormat="1" ht="22.5" customHeight="1">
      <c r="B28" s="241" t="s">
        <v>153</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55710.83</v>
      </c>
      <c r="E31" s="178">
        <v>43440.36</v>
      </c>
      <c r="F31" s="178">
        <v>19353.23</v>
      </c>
      <c r="G31" s="178">
        <v>68745</v>
      </c>
      <c r="H31" s="178">
        <v>385.88</v>
      </c>
      <c r="I31" s="216"/>
    </row>
    <row r="32" spans="1:247" s="54" customFormat="1" ht="9" customHeight="1">
      <c r="B32" s="104" t="s">
        <v>4</v>
      </c>
      <c r="C32" s="122" t="s">
        <v>117</v>
      </c>
      <c r="D32" s="180">
        <v>82663.13</v>
      </c>
      <c r="E32" s="180">
        <v>34939.550000000003</v>
      </c>
      <c r="F32" s="180">
        <v>15801.88</v>
      </c>
      <c r="G32" s="180">
        <v>78085.61</v>
      </c>
      <c r="H32" s="180">
        <v>2215.7800000000002</v>
      </c>
      <c r="I32" s="218"/>
    </row>
    <row r="33" spans="1:247" s="54" customFormat="1" ht="9" customHeight="1">
      <c r="B33" s="181" t="s">
        <v>80</v>
      </c>
      <c r="C33" s="39" t="s">
        <v>118</v>
      </c>
      <c r="D33" s="178">
        <v>49060.77</v>
      </c>
      <c r="E33" s="178">
        <v>44588.76</v>
      </c>
      <c r="F33" s="178">
        <v>35644.519999999997</v>
      </c>
      <c r="G33" s="178">
        <v>75182.17</v>
      </c>
      <c r="H33" s="178">
        <v>0</v>
      </c>
      <c r="I33" s="216"/>
    </row>
    <row r="34" spans="1:247" s="54" customFormat="1" ht="9" customHeight="1">
      <c r="B34" s="104" t="s">
        <v>37</v>
      </c>
      <c r="C34" s="122" t="s">
        <v>119</v>
      </c>
      <c r="D34" s="180">
        <v>13103.03</v>
      </c>
      <c r="E34" s="180">
        <v>23364.7</v>
      </c>
      <c r="F34" s="180">
        <v>13135.16</v>
      </c>
      <c r="G34" s="180">
        <v>32107.47</v>
      </c>
      <c r="H34" s="180">
        <v>43.11</v>
      </c>
      <c r="I34" s="218"/>
    </row>
    <row r="35" spans="1:247" s="54" customFormat="1" ht="9" customHeight="1">
      <c r="B35" s="105" t="s">
        <v>131</v>
      </c>
      <c r="C35" s="39" t="s">
        <v>120</v>
      </c>
      <c r="D35" s="178">
        <v>82207.649999999994</v>
      </c>
      <c r="E35" s="178">
        <v>67551.320000000007</v>
      </c>
      <c r="F35" s="178">
        <v>50898.06</v>
      </c>
      <c r="G35" s="178">
        <v>45230.29</v>
      </c>
      <c r="H35" s="178">
        <v>792.44</v>
      </c>
      <c r="I35" s="216"/>
    </row>
    <row r="36" spans="1:247" s="54" customFormat="1" ht="9" customHeight="1">
      <c r="B36" s="104" t="s">
        <v>18</v>
      </c>
      <c r="C36" s="122" t="s">
        <v>121</v>
      </c>
      <c r="D36" s="180">
        <v>127928.25</v>
      </c>
      <c r="E36" s="180">
        <v>81184.539999999994</v>
      </c>
      <c r="F36" s="180">
        <v>55014.92</v>
      </c>
      <c r="G36" s="180">
        <v>97590.21</v>
      </c>
      <c r="H36" s="180">
        <v>1046.6500000000001</v>
      </c>
      <c r="I36" s="218"/>
    </row>
    <row r="37" spans="1:247" s="54" customFormat="1" ht="9" customHeight="1">
      <c r="B37" s="105" t="s">
        <v>5</v>
      </c>
      <c r="C37" s="39" t="s">
        <v>122</v>
      </c>
      <c r="D37" s="178">
        <v>51716.59</v>
      </c>
      <c r="E37" s="178">
        <v>32619.77</v>
      </c>
      <c r="F37" s="178">
        <v>10979.72</v>
      </c>
      <c r="G37" s="178">
        <v>49998.73</v>
      </c>
      <c r="H37" s="178">
        <v>2740.48</v>
      </c>
      <c r="I37" s="216"/>
    </row>
    <row r="38" spans="1:247" s="54" customFormat="1" ht="9" customHeight="1">
      <c r="B38" s="104" t="s">
        <v>6</v>
      </c>
      <c r="C38" s="122" t="s">
        <v>123</v>
      </c>
      <c r="D38" s="180">
        <v>40512.1</v>
      </c>
      <c r="E38" s="180">
        <v>25698.68</v>
      </c>
      <c r="F38" s="180">
        <v>24266.13</v>
      </c>
      <c r="G38" s="180">
        <v>57129.69</v>
      </c>
      <c r="H38" s="180">
        <v>31.29</v>
      </c>
      <c r="I38" s="218"/>
    </row>
    <row r="39" spans="1:247" s="54" customFormat="1" ht="9" customHeight="1">
      <c r="B39" s="105" t="s">
        <v>7</v>
      </c>
      <c r="C39" s="39" t="s">
        <v>124</v>
      </c>
      <c r="D39" s="178">
        <v>7715.05</v>
      </c>
      <c r="E39" s="178">
        <v>6102.82</v>
      </c>
      <c r="F39" s="178">
        <v>-145.16</v>
      </c>
      <c r="G39" s="178">
        <v>6775.25</v>
      </c>
      <c r="H39" s="178">
        <v>0</v>
      </c>
      <c r="I39" s="216"/>
    </row>
    <row r="40" spans="1:247" s="54" customFormat="1" ht="9" customHeight="1">
      <c r="B40" s="104" t="s">
        <v>8</v>
      </c>
      <c r="C40" s="122" t="s">
        <v>125</v>
      </c>
      <c r="D40" s="180">
        <v>47510.6</v>
      </c>
      <c r="E40" s="180">
        <v>28343.64</v>
      </c>
      <c r="F40" s="180">
        <v>14327.9</v>
      </c>
      <c r="G40" s="180">
        <v>76898.600000000006</v>
      </c>
      <c r="H40" s="180">
        <v>1730.55</v>
      </c>
      <c r="I40" s="218"/>
    </row>
    <row r="41" spans="1:247" s="54" customFormat="1" ht="9" customHeight="1">
      <c r="B41" s="105" t="s">
        <v>14</v>
      </c>
      <c r="C41" s="61" t="s">
        <v>126</v>
      </c>
      <c r="D41" s="179">
        <v>52245.97</v>
      </c>
      <c r="E41" s="179">
        <v>26073.17</v>
      </c>
      <c r="F41" s="179">
        <v>17051.84</v>
      </c>
      <c r="G41" s="179">
        <v>32431.040000000001</v>
      </c>
      <c r="H41" s="179">
        <v>6776.25</v>
      </c>
      <c r="I41" s="216"/>
    </row>
    <row r="42" spans="1:247" s="54" customFormat="1" ht="9" customHeight="1">
      <c r="B42" s="104" t="s">
        <v>15</v>
      </c>
      <c r="C42" s="122" t="s">
        <v>127</v>
      </c>
      <c r="D42" s="180">
        <v>35459.839999999997</v>
      </c>
      <c r="E42" s="180">
        <v>20896.740000000002</v>
      </c>
      <c r="F42" s="180">
        <v>17252.82</v>
      </c>
      <c r="G42" s="180">
        <v>75424.91</v>
      </c>
      <c r="H42" s="180">
        <v>338.24</v>
      </c>
      <c r="I42" s="218"/>
    </row>
    <row r="43" spans="1:247" s="54" customFormat="1" ht="9" customHeight="1">
      <c r="B43" s="105" t="s">
        <v>16</v>
      </c>
      <c r="C43" s="39" t="s">
        <v>128</v>
      </c>
      <c r="D43" s="178">
        <v>48675.67</v>
      </c>
      <c r="E43" s="178">
        <v>11000.86</v>
      </c>
      <c r="F43" s="178">
        <v>9779.89</v>
      </c>
      <c r="G43" s="178">
        <v>61909.06</v>
      </c>
      <c r="H43" s="178">
        <v>102.15</v>
      </c>
      <c r="I43" s="216"/>
    </row>
    <row r="44" spans="1:247" s="54" customFormat="1" ht="9" customHeight="1">
      <c r="B44" s="104" t="s">
        <v>41</v>
      </c>
      <c r="C44" s="122" t="s">
        <v>129</v>
      </c>
      <c r="D44" s="180">
        <v>15260.56</v>
      </c>
      <c r="E44" s="180">
        <v>16928.59</v>
      </c>
      <c r="F44" s="180">
        <v>6709.68</v>
      </c>
      <c r="G44" s="180">
        <v>55306.65</v>
      </c>
      <c r="H44" s="180">
        <v>1151.42</v>
      </c>
      <c r="I44" s="218"/>
    </row>
    <row r="45" spans="1:247" s="54" customFormat="1" ht="9" customHeight="1">
      <c r="B45" s="105" t="s">
        <v>17</v>
      </c>
      <c r="C45" s="39" t="s">
        <v>130</v>
      </c>
      <c r="D45" s="178">
        <v>21880.74</v>
      </c>
      <c r="E45" s="178">
        <v>17503.7</v>
      </c>
      <c r="F45" s="178">
        <v>11031.31</v>
      </c>
      <c r="G45" s="178">
        <v>94804.83</v>
      </c>
      <c r="H45" s="178">
        <v>1305.0999999999999</v>
      </c>
      <c r="I45" s="216"/>
    </row>
    <row r="46" spans="1:247" s="174" customFormat="1" ht="18" customHeight="1">
      <c r="A46" s="82"/>
      <c r="B46" s="182" t="s">
        <v>3</v>
      </c>
      <c r="C46" s="183"/>
      <c r="D46" s="184">
        <v>67852.77</v>
      </c>
      <c r="E46" s="184">
        <v>40999.56</v>
      </c>
      <c r="F46" s="184">
        <v>22535.62</v>
      </c>
      <c r="G46" s="185">
        <v>69203.55</v>
      </c>
      <c r="H46" s="184">
        <v>855.61</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155</v>
      </c>
    </row>
    <row r="48" spans="1:247" s="54" customFormat="1" ht="22.5" customHeight="1">
      <c r="B48" s="241" t="s">
        <v>154</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120.34</v>
      </c>
      <c r="E51" s="211">
        <v>93.84</v>
      </c>
      <c r="F51" s="211">
        <v>41.81</v>
      </c>
      <c r="G51" s="211">
        <v>148.5</v>
      </c>
      <c r="H51" s="211">
        <v>0.83</v>
      </c>
      <c r="I51" s="221"/>
    </row>
    <row r="52" spans="2:10" s="54" customFormat="1" ht="9" customHeight="1">
      <c r="B52" s="104" t="s">
        <v>4</v>
      </c>
      <c r="C52" s="122" t="s">
        <v>117</v>
      </c>
      <c r="D52" s="212">
        <v>178.56</v>
      </c>
      <c r="E52" s="212">
        <v>75.47</v>
      </c>
      <c r="F52" s="212">
        <v>34.130000000000003</v>
      </c>
      <c r="G52" s="212">
        <v>168.67</v>
      </c>
      <c r="H52" s="212">
        <v>4.79</v>
      </c>
      <c r="I52" s="220"/>
    </row>
    <row r="53" spans="2:10" s="54" customFormat="1" ht="9" customHeight="1">
      <c r="B53" s="181" t="s">
        <v>80</v>
      </c>
      <c r="C53" s="39" t="s">
        <v>118</v>
      </c>
      <c r="D53" s="211">
        <v>105.98</v>
      </c>
      <c r="E53" s="211">
        <v>96.32</v>
      </c>
      <c r="F53" s="211">
        <v>77</v>
      </c>
      <c r="G53" s="211">
        <v>162.4</v>
      </c>
      <c r="H53" s="211">
        <v>0</v>
      </c>
      <c r="I53" s="221"/>
    </row>
    <row r="54" spans="2:10" s="54" customFormat="1" ht="9" customHeight="1">
      <c r="B54" s="104" t="s">
        <v>37</v>
      </c>
      <c r="C54" s="122" t="s">
        <v>119</v>
      </c>
      <c r="D54" s="212">
        <v>28.3</v>
      </c>
      <c r="E54" s="212">
        <v>50.47</v>
      </c>
      <c r="F54" s="212">
        <v>28.37</v>
      </c>
      <c r="G54" s="212">
        <v>69.36</v>
      </c>
      <c r="H54" s="212">
        <v>0.09</v>
      </c>
      <c r="I54" s="220"/>
    </row>
    <row r="55" spans="2:10" s="54" customFormat="1" ht="9" customHeight="1">
      <c r="B55" s="105" t="s">
        <v>131</v>
      </c>
      <c r="C55" s="39" t="s">
        <v>120</v>
      </c>
      <c r="D55" s="211">
        <v>177.58</v>
      </c>
      <c r="E55" s="211">
        <v>145.91999999999999</v>
      </c>
      <c r="F55" s="211">
        <v>109.95</v>
      </c>
      <c r="G55" s="211">
        <v>97.7</v>
      </c>
      <c r="H55" s="211">
        <v>1.71</v>
      </c>
      <c r="I55" s="221"/>
    </row>
    <row r="56" spans="2:10" s="54" customFormat="1" ht="9" customHeight="1">
      <c r="B56" s="104" t="s">
        <v>18</v>
      </c>
      <c r="C56" s="122" t="s">
        <v>121</v>
      </c>
      <c r="D56" s="212">
        <v>276.33999999999997</v>
      </c>
      <c r="E56" s="212">
        <v>175.37</v>
      </c>
      <c r="F56" s="212">
        <v>118.84</v>
      </c>
      <c r="G56" s="212">
        <v>210.81</v>
      </c>
      <c r="H56" s="212">
        <v>2.2599999999999998</v>
      </c>
      <c r="I56" s="220"/>
    </row>
    <row r="57" spans="2:10" s="54" customFormat="1" ht="9" customHeight="1">
      <c r="B57" s="105" t="s">
        <v>5</v>
      </c>
      <c r="C57" s="39" t="s">
        <v>122</v>
      </c>
      <c r="D57" s="211">
        <v>111.71</v>
      </c>
      <c r="E57" s="211">
        <v>70.459999999999994</v>
      </c>
      <c r="F57" s="211">
        <v>23.72</v>
      </c>
      <c r="G57" s="211">
        <v>108</v>
      </c>
      <c r="H57" s="211">
        <v>5.92</v>
      </c>
      <c r="I57" s="221"/>
    </row>
    <row r="58" spans="2:10" s="54" customFormat="1" ht="9" customHeight="1">
      <c r="B58" s="104" t="s">
        <v>6</v>
      </c>
      <c r="C58" s="122" t="s">
        <v>123</v>
      </c>
      <c r="D58" s="212">
        <v>87.51</v>
      </c>
      <c r="E58" s="212">
        <v>55.51</v>
      </c>
      <c r="F58" s="212">
        <v>52.42</v>
      </c>
      <c r="G58" s="212">
        <v>123.41</v>
      </c>
      <c r="H58" s="212">
        <v>7.0000000000000007E-2</v>
      </c>
      <c r="I58" s="220"/>
    </row>
    <row r="59" spans="2:10" s="54" customFormat="1" ht="9" customHeight="1">
      <c r="B59" s="105" t="s">
        <v>7</v>
      </c>
      <c r="C59" s="39" t="s">
        <v>124</v>
      </c>
      <c r="D59" s="211">
        <v>16.670000000000002</v>
      </c>
      <c r="E59" s="211">
        <v>13.18</v>
      </c>
      <c r="F59" s="211">
        <v>-0.31</v>
      </c>
      <c r="G59" s="211">
        <v>14.64</v>
      </c>
      <c r="H59" s="211">
        <v>0</v>
      </c>
      <c r="I59" s="221"/>
    </row>
    <row r="60" spans="2:10" s="54" customFormat="1" ht="9" customHeight="1">
      <c r="B60" s="104" t="s">
        <v>8</v>
      </c>
      <c r="C60" s="122" t="s">
        <v>125</v>
      </c>
      <c r="D60" s="212">
        <v>102.63</v>
      </c>
      <c r="E60" s="212">
        <v>61.23</v>
      </c>
      <c r="F60" s="212">
        <v>30.95</v>
      </c>
      <c r="G60" s="212">
        <v>166.11</v>
      </c>
      <c r="H60" s="212">
        <v>3.74</v>
      </c>
      <c r="I60" s="220"/>
    </row>
    <row r="61" spans="2:10" s="54" customFormat="1" ht="9" customHeight="1">
      <c r="B61" s="105" t="s">
        <v>14</v>
      </c>
      <c r="C61" s="61" t="s">
        <v>126</v>
      </c>
      <c r="D61" s="213">
        <v>112.86</v>
      </c>
      <c r="E61" s="213">
        <v>56.32</v>
      </c>
      <c r="F61" s="213">
        <v>36.83</v>
      </c>
      <c r="G61" s="213">
        <v>70.05</v>
      </c>
      <c r="H61" s="213">
        <v>14.64</v>
      </c>
      <c r="I61" s="221"/>
    </row>
    <row r="62" spans="2:10" s="54" customFormat="1" ht="9" customHeight="1">
      <c r="B62" s="104" t="s">
        <v>15</v>
      </c>
      <c r="C62" s="122" t="s">
        <v>127</v>
      </c>
      <c r="D62" s="212">
        <v>76.599999999999994</v>
      </c>
      <c r="E62" s="212">
        <v>45.14</v>
      </c>
      <c r="F62" s="212">
        <v>37.270000000000003</v>
      </c>
      <c r="G62" s="212">
        <v>162.93</v>
      </c>
      <c r="H62" s="212">
        <v>0.73</v>
      </c>
      <c r="I62" s="220"/>
    </row>
    <row r="63" spans="2:10" s="54" customFormat="1" ht="9" customHeight="1">
      <c r="B63" s="105" t="s">
        <v>16</v>
      </c>
      <c r="C63" s="39" t="s">
        <v>128</v>
      </c>
      <c r="D63" s="211">
        <v>105.14</v>
      </c>
      <c r="E63" s="211">
        <v>23.76</v>
      </c>
      <c r="F63" s="211">
        <v>21.13</v>
      </c>
      <c r="G63" s="211">
        <v>133.72999999999999</v>
      </c>
      <c r="H63" s="211">
        <v>0.22</v>
      </c>
      <c r="I63" s="221"/>
    </row>
    <row r="64" spans="2:10" s="54" customFormat="1" ht="9" customHeight="1">
      <c r="B64" s="104" t="s">
        <v>41</v>
      </c>
      <c r="C64" s="122" t="s">
        <v>129</v>
      </c>
      <c r="D64" s="212">
        <v>32.96</v>
      </c>
      <c r="E64" s="212">
        <v>36.57</v>
      </c>
      <c r="F64" s="212">
        <v>14.49</v>
      </c>
      <c r="G64" s="212">
        <v>119.47</v>
      </c>
      <c r="H64" s="212">
        <v>2.4900000000000002</v>
      </c>
      <c r="I64" s="220"/>
    </row>
    <row r="65" spans="1:247" s="54" customFormat="1" ht="9" customHeight="1">
      <c r="B65" s="105" t="s">
        <v>17</v>
      </c>
      <c r="C65" s="39" t="s">
        <v>130</v>
      </c>
      <c r="D65" s="211">
        <v>47.26</v>
      </c>
      <c r="E65" s="211">
        <v>37.81</v>
      </c>
      <c r="F65" s="211">
        <v>23.83</v>
      </c>
      <c r="G65" s="211">
        <v>204.79</v>
      </c>
      <c r="H65" s="211">
        <v>2.82</v>
      </c>
      <c r="I65" s="221"/>
    </row>
    <row r="66" spans="1:247" s="174" customFormat="1" ht="18" customHeight="1">
      <c r="A66" s="82"/>
      <c r="B66" s="182" t="s">
        <v>3</v>
      </c>
      <c r="C66" s="183"/>
      <c r="D66" s="214">
        <v>146.57</v>
      </c>
      <c r="E66" s="214">
        <v>88.56</v>
      </c>
      <c r="F66" s="214">
        <v>48.68</v>
      </c>
      <c r="G66" s="215">
        <v>149.49</v>
      </c>
      <c r="H66" s="214">
        <v>1.85</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Julio 2011 y posiciones de juego al 31-07-2011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v>1073096069</v>
      </c>
      <c r="J10" s="27"/>
      <c r="K10" s="27"/>
      <c r="L10" s="27"/>
      <c r="M10" s="27"/>
      <c r="N10" s="27"/>
      <c r="O10" s="27">
        <f>SUM(C10:N10)</f>
        <v>6834938869</v>
      </c>
      <c r="P10" s="31">
        <v>14448208.09</v>
      </c>
      <c r="Q10" s="23"/>
      <c r="T10" s="130"/>
      <c r="U10" s="108"/>
    </row>
    <row r="11" spans="1:21" s="3" customFormat="1">
      <c r="A11" s="21"/>
      <c r="B11" s="99" t="s">
        <v>4</v>
      </c>
      <c r="C11" s="26">
        <v>1919163250</v>
      </c>
      <c r="D11" s="26">
        <v>1714204455</v>
      </c>
      <c r="E11" s="26">
        <v>1798544734</v>
      </c>
      <c r="F11" s="26">
        <v>2053927670</v>
      </c>
      <c r="G11" s="26">
        <v>2169634128</v>
      </c>
      <c r="H11" s="26">
        <v>2183625991</v>
      </c>
      <c r="I11" s="26">
        <v>2267052077</v>
      </c>
      <c r="J11" s="26"/>
      <c r="K11" s="26"/>
      <c r="L11" s="26"/>
      <c r="M11" s="26"/>
      <c r="N11" s="26"/>
      <c r="O11" s="26">
        <f t="shared" ref="O11:O24" si="0">SUM(C11:N11)</f>
        <v>14106152305</v>
      </c>
      <c r="P11" s="32">
        <v>29819854.190000001</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v>840425079</v>
      </c>
      <c r="J12" s="27"/>
      <c r="K12" s="27"/>
      <c r="L12" s="27"/>
      <c r="M12" s="27"/>
      <c r="N12" s="27"/>
      <c r="O12" s="27">
        <f t="shared" si="0"/>
        <v>5343592928</v>
      </c>
      <c r="P12" s="31">
        <v>11298498.25</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v>375120407</v>
      </c>
      <c r="J13" s="28"/>
      <c r="K13" s="28"/>
      <c r="L13" s="28"/>
      <c r="M13" s="28"/>
      <c r="N13" s="28"/>
      <c r="O13" s="28">
        <f t="shared" si="0"/>
        <v>2710006277</v>
      </c>
      <c r="P13" s="32">
        <v>5712221.5700000003</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v>2809038498</v>
      </c>
      <c r="J14" s="29"/>
      <c r="K14" s="29"/>
      <c r="L14" s="29"/>
      <c r="M14" s="29"/>
      <c r="N14" s="29"/>
      <c r="O14" s="29">
        <f t="shared" si="0"/>
        <v>15832392379</v>
      </c>
      <c r="P14" s="31">
        <v>33495639.300000001</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v>6500876983</v>
      </c>
      <c r="J15" s="30"/>
      <c r="K15" s="30"/>
      <c r="L15" s="30"/>
      <c r="M15" s="30"/>
      <c r="N15" s="30"/>
      <c r="O15" s="30">
        <f t="shared" si="0"/>
        <v>39716007558</v>
      </c>
      <c r="P15" s="32">
        <v>83943891.560000002</v>
      </c>
      <c r="Q15" s="22"/>
      <c r="R15" s="4"/>
      <c r="T15" s="130"/>
      <c r="U15" s="108"/>
    </row>
    <row r="16" spans="1:21" s="3" customFormat="1">
      <c r="A16" s="21"/>
      <c r="B16" s="98" t="s">
        <v>5</v>
      </c>
      <c r="C16" s="27">
        <v>457838986</v>
      </c>
      <c r="D16" s="27">
        <v>438681232</v>
      </c>
      <c r="E16" s="27">
        <v>428514044</v>
      </c>
      <c r="F16" s="27">
        <v>419307336</v>
      </c>
      <c r="G16" s="27">
        <v>478193865</v>
      </c>
      <c r="H16" s="27">
        <v>508259561</v>
      </c>
      <c r="I16" s="27">
        <v>503914877</v>
      </c>
      <c r="J16" s="27"/>
      <c r="K16" s="27"/>
      <c r="L16" s="27"/>
      <c r="M16" s="27"/>
      <c r="N16" s="27"/>
      <c r="O16" s="27">
        <f t="shared" si="0"/>
        <v>3234709901</v>
      </c>
      <c r="P16" s="31">
        <v>6834312.1299999999</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v>815212393</v>
      </c>
      <c r="J17" s="30"/>
      <c r="K17" s="30"/>
      <c r="L17" s="30"/>
      <c r="M17" s="30"/>
      <c r="N17" s="30"/>
      <c r="O17" s="30">
        <f t="shared" si="0"/>
        <v>5076076056</v>
      </c>
      <c r="P17" s="32">
        <v>10727973.960000001</v>
      </c>
      <c r="Q17" s="22"/>
      <c r="R17" s="4"/>
      <c r="T17" s="130"/>
      <c r="U17" s="108"/>
    </row>
    <row r="18" spans="1:21" s="3" customFormat="1">
      <c r="A18" s="21"/>
      <c r="B18" s="98" t="s">
        <v>7</v>
      </c>
      <c r="C18" s="27">
        <v>58111284</v>
      </c>
      <c r="D18" s="27">
        <v>59206276</v>
      </c>
      <c r="E18" s="27">
        <v>21655895</v>
      </c>
      <c r="F18" s="27">
        <v>40841183</v>
      </c>
      <c r="G18" s="27">
        <v>26515590</v>
      </c>
      <c r="H18" s="27">
        <v>34503588</v>
      </c>
      <c r="I18" s="27">
        <v>39602271</v>
      </c>
      <c r="J18" s="27"/>
      <c r="K18" s="27"/>
      <c r="L18" s="27"/>
      <c r="M18" s="27"/>
      <c r="N18" s="27"/>
      <c r="O18" s="27">
        <f t="shared" si="0"/>
        <v>280436087</v>
      </c>
      <c r="P18" s="31">
        <v>590735.54</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v>2863424509</v>
      </c>
      <c r="J19" s="30"/>
      <c r="K19" s="30"/>
      <c r="L19" s="30"/>
      <c r="M19" s="30"/>
      <c r="N19" s="30"/>
      <c r="O19" s="30">
        <f t="shared" si="0"/>
        <v>17597526613</v>
      </c>
      <c r="P19" s="32">
        <v>37205076.200000003</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v>291663774</v>
      </c>
      <c r="J20" s="27"/>
      <c r="K20" s="27"/>
      <c r="L20" s="27"/>
      <c r="M20" s="27"/>
      <c r="N20" s="27"/>
      <c r="O20" s="27">
        <f t="shared" si="0"/>
        <v>2051659019</v>
      </c>
      <c r="P20" s="31">
        <v>4332339.2000000002</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v>1544429708</v>
      </c>
      <c r="J21" s="30"/>
      <c r="K21" s="30"/>
      <c r="L21" s="30"/>
      <c r="M21" s="30"/>
      <c r="N21" s="30"/>
      <c r="O21" s="30">
        <f t="shared" si="0"/>
        <v>10084538501</v>
      </c>
      <c r="P21" s="32">
        <v>21322220.57</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v>828130228</v>
      </c>
      <c r="J22" s="27"/>
      <c r="K22" s="27"/>
      <c r="L22" s="27"/>
      <c r="M22" s="27"/>
      <c r="N22" s="27"/>
      <c r="O22" s="27">
        <f t="shared" si="0"/>
        <v>5475054229</v>
      </c>
      <c r="P22" s="31">
        <v>11568952.189999999</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v>585637749</v>
      </c>
      <c r="J23" s="30"/>
      <c r="K23" s="30"/>
      <c r="L23" s="30"/>
      <c r="M23" s="30"/>
      <c r="N23" s="30"/>
      <c r="O23" s="30">
        <f t="shared" si="0"/>
        <v>4101536907</v>
      </c>
      <c r="P23" s="32">
        <v>8659019.1600000001</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v>1182630934</v>
      </c>
      <c r="J24" s="27"/>
      <c r="K24" s="27"/>
      <c r="L24" s="27"/>
      <c r="M24" s="27"/>
      <c r="N24" s="27"/>
      <c r="O24" s="27">
        <f t="shared" si="0"/>
        <v>7659014567</v>
      </c>
      <c r="P24" s="31">
        <v>16191184.470000001</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22520255556</v>
      </c>
      <c r="J25" s="91">
        <f t="shared" si="1"/>
        <v>0</v>
      </c>
      <c r="K25" s="91">
        <f t="shared" si="1"/>
        <v>0</v>
      </c>
      <c r="L25" s="91">
        <f t="shared" si="1"/>
        <v>0</v>
      </c>
      <c r="M25" s="91">
        <f t="shared" si="1"/>
        <v>0</v>
      </c>
      <c r="N25" s="91">
        <f t="shared" si="1"/>
        <v>0</v>
      </c>
      <c r="O25" s="91">
        <f t="shared" ref="O25:O26" si="2">SUM(C25:N25)</f>
        <v>140103642196</v>
      </c>
      <c r="P25" s="91">
        <f>SUM(P10:P24)</f>
        <v>296150126.38000005</v>
      </c>
      <c r="Q25" s="22"/>
      <c r="R25" s="4"/>
      <c r="U25" s="108"/>
    </row>
    <row r="26" spans="1:21" ht="18" customHeight="1">
      <c r="A26" s="21"/>
      <c r="B26" s="91" t="s">
        <v>10</v>
      </c>
      <c r="C26" s="91">
        <f t="shared" ref="C26:I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48646164.850736596</v>
      </c>
      <c r="J26" s="91"/>
      <c r="K26" s="91"/>
      <c r="L26" s="91"/>
      <c r="M26" s="91"/>
      <c r="N26" s="91"/>
      <c r="O26" s="91">
        <f t="shared" si="2"/>
        <v>296150126.36995524</v>
      </c>
      <c r="P26" s="91"/>
      <c r="Q26" s="23"/>
    </row>
    <row r="27" spans="1:21" ht="16.5" customHeight="1">
      <c r="A27" s="21"/>
      <c r="B27" s="91" t="s">
        <v>32</v>
      </c>
      <c r="C27" s="109">
        <v>489.44</v>
      </c>
      <c r="D27" s="109">
        <v>475.69</v>
      </c>
      <c r="E27" s="109">
        <v>479.65</v>
      </c>
      <c r="F27" s="92">
        <v>471.32</v>
      </c>
      <c r="G27" s="92">
        <v>467.73</v>
      </c>
      <c r="H27" s="92">
        <v>469.41</v>
      </c>
      <c r="I27" s="92">
        <v>462.94</v>
      </c>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c r="K10" s="39"/>
      <c r="L10" s="39"/>
      <c r="M10" s="39"/>
      <c r="N10" s="39"/>
      <c r="O10" s="39">
        <f>SUM(C10:N10)</f>
        <v>1137241963</v>
      </c>
      <c r="P10" s="39">
        <v>2403987.64</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c r="K11" s="41"/>
      <c r="L11" s="41"/>
      <c r="M11" s="41"/>
      <c r="N11" s="41"/>
      <c r="O11" s="41">
        <f t="shared" ref="O11:O24" si="0">SUM(C11:N11)</f>
        <v>2370781900</v>
      </c>
      <c r="P11" s="41">
        <v>5011740.1900000004</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c r="K12" s="39"/>
      <c r="L12" s="39"/>
      <c r="M12" s="39"/>
      <c r="N12" s="39"/>
      <c r="O12" s="39">
        <f t="shared" si="0"/>
        <v>881718046</v>
      </c>
      <c r="P12" s="39">
        <v>1864175.01</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c r="K13" s="41"/>
      <c r="L13" s="41"/>
      <c r="M13" s="41"/>
      <c r="N13" s="41"/>
      <c r="O13" s="41">
        <f t="shared" si="0"/>
        <v>450639973</v>
      </c>
      <c r="P13" s="41">
        <v>949873.88</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c r="K14" s="39"/>
      <c r="L14" s="39"/>
      <c r="M14" s="39"/>
      <c r="N14" s="39"/>
      <c r="O14" s="39">
        <f t="shared" si="0"/>
        <v>2660906282</v>
      </c>
      <c r="P14" s="39">
        <v>5629519.21</v>
      </c>
      <c r="Q14" s="22"/>
      <c r="R14" s="6"/>
      <c r="S14" s="1"/>
    </row>
    <row r="15" spans="1:19" s="3" customFormat="1" ht="9">
      <c r="A15" s="6"/>
      <c r="B15" s="102" t="s">
        <v>18</v>
      </c>
      <c r="C15" s="41">
        <v>918432821</v>
      </c>
      <c r="D15" s="41">
        <v>788538464</v>
      </c>
      <c r="E15" s="41">
        <v>874615542</v>
      </c>
      <c r="F15" s="41">
        <v>947738949</v>
      </c>
      <c r="G15" s="41">
        <v>973089233</v>
      </c>
      <c r="H15" s="41">
        <v>1024136129</v>
      </c>
      <c r="I15" s="41">
        <v>1081658523</v>
      </c>
      <c r="J15" s="41"/>
      <c r="K15" s="41"/>
      <c r="L15" s="41"/>
      <c r="M15" s="41"/>
      <c r="N15" s="41"/>
      <c r="O15" s="41">
        <f t="shared" si="0"/>
        <v>6608209661</v>
      </c>
      <c r="P15" s="41">
        <v>13967134.9</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c r="K16" s="39"/>
      <c r="L16" s="39"/>
      <c r="M16" s="39"/>
      <c r="N16" s="39"/>
      <c r="O16" s="39">
        <f t="shared" si="0"/>
        <v>543648723</v>
      </c>
      <c r="P16" s="39">
        <v>1148623.9099999999</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c r="K17" s="41"/>
      <c r="L17" s="41"/>
      <c r="M17" s="41"/>
      <c r="N17" s="41"/>
      <c r="O17" s="41">
        <f t="shared" si="0"/>
        <v>853122026</v>
      </c>
      <c r="P17" s="41">
        <v>1803020.82</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c r="K18" s="39"/>
      <c r="L18" s="39"/>
      <c r="M18" s="39"/>
      <c r="N18" s="39"/>
      <c r="O18" s="39">
        <f t="shared" si="0"/>
        <v>47083282</v>
      </c>
      <c r="P18" s="39">
        <v>99183.51</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c r="K19" s="41"/>
      <c r="L19" s="41"/>
      <c r="M19" s="41"/>
      <c r="N19" s="41"/>
      <c r="O19" s="41">
        <f t="shared" si="0"/>
        <v>2927991823</v>
      </c>
      <c r="P19" s="41">
        <v>6190424.4500000002</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c r="K20" s="39"/>
      <c r="L20" s="39"/>
      <c r="M20" s="39"/>
      <c r="N20" s="39"/>
      <c r="O20" s="39">
        <f t="shared" si="0"/>
        <v>341368475</v>
      </c>
      <c r="P20" s="39">
        <v>720843</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c r="K21" s="41"/>
      <c r="L21" s="41"/>
      <c r="M21" s="41"/>
      <c r="N21" s="41"/>
      <c r="O21" s="41">
        <f t="shared" si="0"/>
        <v>1677158207</v>
      </c>
      <c r="P21" s="41">
        <v>3546112.33</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c r="K22" s="39"/>
      <c r="L22" s="39"/>
      <c r="M22" s="39"/>
      <c r="N22" s="39"/>
      <c r="O22" s="39">
        <f t="shared" si="0"/>
        <v>913042563</v>
      </c>
      <c r="P22" s="39">
        <v>1929376.99</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c r="K23" s="41"/>
      <c r="L23" s="41"/>
      <c r="M23" s="41"/>
      <c r="N23" s="41"/>
      <c r="O23" s="41">
        <f t="shared" si="0"/>
        <v>689333933</v>
      </c>
      <c r="P23" s="41">
        <v>1455297.34</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c r="K24" s="39"/>
      <c r="L24" s="39"/>
      <c r="M24" s="39"/>
      <c r="N24" s="39"/>
      <c r="O24" s="39">
        <f t="shared" si="0"/>
        <v>1272211746</v>
      </c>
      <c r="P24" s="39">
        <v>2689436.14</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3757470229</v>
      </c>
      <c r="J25" s="93">
        <f t="shared" si="1"/>
        <v>0</v>
      </c>
      <c r="K25" s="93">
        <f t="shared" si="1"/>
        <v>0</v>
      </c>
      <c r="L25" s="93">
        <f t="shared" ref="L25:N25" si="2">SUM(L10:L24)</f>
        <v>0</v>
      </c>
      <c r="M25" s="93">
        <f t="shared" si="2"/>
        <v>0</v>
      </c>
      <c r="N25" s="93">
        <f t="shared" si="2"/>
        <v>0</v>
      </c>
      <c r="O25" s="93">
        <f t="shared" ref="O25:O26" si="3">SUM(C25:N25)</f>
        <v>23374458603</v>
      </c>
      <c r="P25" s="93">
        <f>SUM(P10:P24)</f>
        <v>49408749.320000008</v>
      </c>
      <c r="Q25" s="22"/>
      <c r="R25" s="6"/>
      <c r="S25" s="1"/>
    </row>
    <row r="26" spans="1:19" s="1" customFormat="1" ht="18" customHeight="1">
      <c r="A26" s="6"/>
      <c r="B26" s="93" t="s">
        <v>10</v>
      </c>
      <c r="C26" s="93">
        <f t="shared" ref="C26:I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8116538.2749384372</v>
      </c>
      <c r="J26" s="93"/>
      <c r="K26" s="93"/>
      <c r="L26" s="93"/>
      <c r="M26" s="93"/>
      <c r="N26" s="93"/>
      <c r="O26" s="93">
        <f t="shared" si="3"/>
        <v>49408749.309297644</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c r="K31" s="38"/>
      <c r="L31" s="38"/>
      <c r="M31" s="38"/>
      <c r="N31" s="38"/>
      <c r="O31" s="124">
        <f>SUM(C31:N31)</f>
        <v>1091292791</v>
      </c>
      <c r="P31" s="123">
        <v>2306856.8199999998</v>
      </c>
      <c r="Q31" s="23"/>
      <c r="R31" s="6"/>
    </row>
    <row r="32" spans="1:19" s="3" customFormat="1" ht="9">
      <c r="A32" s="6"/>
      <c r="B32" s="104" t="s">
        <v>4</v>
      </c>
      <c r="C32" s="122">
        <v>306421023</v>
      </c>
      <c r="D32" s="122">
        <v>273696510</v>
      </c>
      <c r="E32" s="122">
        <v>287162605</v>
      </c>
      <c r="F32" s="122">
        <v>327938031</v>
      </c>
      <c r="G32" s="122">
        <v>346412172</v>
      </c>
      <c r="H32" s="122">
        <v>348646167</v>
      </c>
      <c r="I32" s="122">
        <v>361966298</v>
      </c>
      <c r="J32" s="122"/>
      <c r="K32" s="122"/>
      <c r="L32" s="122"/>
      <c r="M32" s="122"/>
      <c r="N32" s="122"/>
      <c r="O32" s="122">
        <f t="shared" ref="O32:O45" si="5">SUM(C32:N32)</f>
        <v>2252242806</v>
      </c>
      <c r="P32" s="122">
        <v>4761153.1900000004</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c r="K33" s="38"/>
      <c r="L33" s="38"/>
      <c r="M33" s="38"/>
      <c r="N33" s="38"/>
      <c r="O33" s="124">
        <f t="shared" si="5"/>
        <v>853178703</v>
      </c>
      <c r="P33" s="123">
        <v>1803961.9</v>
      </c>
      <c r="Q33" s="22"/>
      <c r="R33" s="6"/>
      <c r="S33" s="1"/>
    </row>
    <row r="34" spans="1:19" s="3" customFormat="1" ht="9">
      <c r="A34" s="6"/>
      <c r="B34" s="104" t="s">
        <v>37</v>
      </c>
      <c r="C34" s="122">
        <v>80883451</v>
      </c>
      <c r="D34" s="122">
        <v>79962617</v>
      </c>
      <c r="E34" s="122">
        <v>47639007</v>
      </c>
      <c r="F34" s="122">
        <v>54439678</v>
      </c>
      <c r="G34" s="122">
        <v>54234158</v>
      </c>
      <c r="H34" s="122">
        <v>55637992</v>
      </c>
      <c r="I34" s="122">
        <v>59893174</v>
      </c>
      <c r="J34" s="122"/>
      <c r="K34" s="122"/>
      <c r="L34" s="122"/>
      <c r="M34" s="122"/>
      <c r="N34" s="122"/>
      <c r="O34" s="122">
        <f t="shared" si="5"/>
        <v>432690077</v>
      </c>
      <c r="P34" s="122">
        <v>912035.38</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c r="K35" s="37"/>
      <c r="L35" s="37"/>
      <c r="M35" s="37"/>
      <c r="N35" s="37"/>
      <c r="O35" s="124">
        <f t="shared" si="5"/>
        <v>2527860969</v>
      </c>
      <c r="P35" s="123">
        <v>5348043.25</v>
      </c>
      <c r="Q35" s="22"/>
      <c r="R35" s="6"/>
      <c r="S35" s="1"/>
    </row>
    <row r="36" spans="1:19" s="3" customFormat="1" ht="9">
      <c r="A36" s="6"/>
      <c r="B36" s="104" t="s">
        <v>18</v>
      </c>
      <c r="C36" s="122">
        <v>881324424</v>
      </c>
      <c r="D36" s="122">
        <v>756678324</v>
      </c>
      <c r="E36" s="122">
        <v>839277540</v>
      </c>
      <c r="F36" s="122">
        <v>909446466</v>
      </c>
      <c r="G36" s="122">
        <v>933772496</v>
      </c>
      <c r="H36" s="122">
        <v>982756892</v>
      </c>
      <c r="I36" s="122">
        <v>1037955149</v>
      </c>
      <c r="J36" s="122"/>
      <c r="K36" s="122"/>
      <c r="L36" s="122"/>
      <c r="M36" s="122"/>
      <c r="N36" s="122"/>
      <c r="O36" s="122">
        <f t="shared" si="5"/>
        <v>6341211291</v>
      </c>
      <c r="P36" s="122">
        <v>13402806.210000001</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c r="K37" s="38"/>
      <c r="L37" s="38"/>
      <c r="M37" s="38"/>
      <c r="N37" s="38"/>
      <c r="O37" s="124">
        <f t="shared" si="5"/>
        <v>516466286</v>
      </c>
      <c r="P37" s="123">
        <v>1091192.69</v>
      </c>
      <c r="Q37" s="22"/>
      <c r="R37" s="6"/>
      <c r="S37" s="1"/>
    </row>
    <row r="38" spans="1:19" s="3" customFormat="1" ht="9">
      <c r="A38" s="6"/>
      <c r="B38" s="104" t="s">
        <v>6</v>
      </c>
      <c r="C38" s="122">
        <v>115947704</v>
      </c>
      <c r="D38" s="122">
        <v>95572748</v>
      </c>
      <c r="E38" s="122">
        <v>106535508</v>
      </c>
      <c r="F38" s="122">
        <v>103445509</v>
      </c>
      <c r="G38" s="122">
        <v>126294461</v>
      </c>
      <c r="H38" s="122">
        <v>132510033</v>
      </c>
      <c r="I38" s="122">
        <v>130159962</v>
      </c>
      <c r="J38" s="122"/>
      <c r="K38" s="122"/>
      <c r="L38" s="122"/>
      <c r="M38" s="122"/>
      <c r="N38" s="122"/>
      <c r="O38" s="122">
        <f t="shared" si="5"/>
        <v>810465925</v>
      </c>
      <c r="P38" s="122">
        <v>1712869.79</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c r="K39" s="38"/>
      <c r="L39" s="38"/>
      <c r="M39" s="38"/>
      <c r="N39" s="38"/>
      <c r="O39" s="124">
        <f t="shared" si="5"/>
        <v>44775510</v>
      </c>
      <c r="P39" s="123">
        <v>94319.12</v>
      </c>
      <c r="Q39" s="22"/>
      <c r="R39" s="6"/>
      <c r="S39" s="1"/>
    </row>
    <row r="40" spans="1:19" s="3" customFormat="1" ht="9">
      <c r="A40" s="6"/>
      <c r="B40" s="104" t="s">
        <v>8</v>
      </c>
      <c r="C40" s="122">
        <v>377567750</v>
      </c>
      <c r="D40" s="122">
        <v>317823165</v>
      </c>
      <c r="E40" s="122">
        <v>370264112</v>
      </c>
      <c r="F40" s="122">
        <v>408825906</v>
      </c>
      <c r="G40" s="122">
        <v>436970803</v>
      </c>
      <c r="H40" s="122">
        <v>441051962</v>
      </c>
      <c r="I40" s="122">
        <v>457185426</v>
      </c>
      <c r="J40" s="122"/>
      <c r="K40" s="122"/>
      <c r="L40" s="122"/>
      <c r="M40" s="122"/>
      <c r="N40" s="122"/>
      <c r="O40" s="122">
        <f t="shared" si="5"/>
        <v>2809689124</v>
      </c>
      <c r="P40" s="122">
        <v>5940306.2699999996</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c r="K41" s="38"/>
      <c r="L41" s="38"/>
      <c r="M41" s="38"/>
      <c r="N41" s="38"/>
      <c r="O41" s="124">
        <f t="shared" si="5"/>
        <v>327575809</v>
      </c>
      <c r="P41" s="123">
        <v>691718.02</v>
      </c>
      <c r="Q41" s="22"/>
      <c r="R41" s="6"/>
      <c r="S41" s="1"/>
    </row>
    <row r="42" spans="1:19" s="3" customFormat="1" ht="9">
      <c r="A42" s="6"/>
      <c r="B42" s="104" t="s">
        <v>15</v>
      </c>
      <c r="C42" s="122">
        <v>202567587</v>
      </c>
      <c r="D42" s="122">
        <v>183617006</v>
      </c>
      <c r="E42" s="122">
        <v>224571644</v>
      </c>
      <c r="F42" s="122">
        <v>236785837</v>
      </c>
      <c r="G42" s="122">
        <v>261451579</v>
      </c>
      <c r="H42" s="122">
        <v>254553130</v>
      </c>
      <c r="I42" s="122">
        <v>246589617</v>
      </c>
      <c r="J42" s="122"/>
      <c r="K42" s="122"/>
      <c r="L42" s="122"/>
      <c r="M42" s="122"/>
      <c r="N42" s="122"/>
      <c r="O42" s="122">
        <f t="shared" si="5"/>
        <v>1610136400</v>
      </c>
      <c r="P42" s="122">
        <v>3404388.16</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c r="K43" s="38"/>
      <c r="L43" s="38"/>
      <c r="M43" s="38"/>
      <c r="N43" s="38"/>
      <c r="O43" s="124">
        <f t="shared" si="5"/>
        <v>874168323</v>
      </c>
      <c r="P43" s="123">
        <v>1847143.63</v>
      </c>
      <c r="Q43" s="22"/>
      <c r="R43" s="6"/>
      <c r="S43" s="1"/>
    </row>
    <row r="44" spans="1:19" s="3" customFormat="1" ht="9">
      <c r="A44" s="6"/>
      <c r="B44" s="104" t="s">
        <v>41</v>
      </c>
      <c r="C44" s="122">
        <v>98111261</v>
      </c>
      <c r="D44" s="122">
        <v>88787255</v>
      </c>
      <c r="E44" s="122">
        <v>93796943</v>
      </c>
      <c r="F44" s="122">
        <v>89184447</v>
      </c>
      <c r="G44" s="122">
        <v>97912407</v>
      </c>
      <c r="H44" s="122">
        <v>93569738</v>
      </c>
      <c r="I44" s="122">
        <v>93505187</v>
      </c>
      <c r="J44" s="122"/>
      <c r="K44" s="122"/>
      <c r="L44" s="122"/>
      <c r="M44" s="122"/>
      <c r="N44" s="122"/>
      <c r="O44" s="122">
        <f t="shared" si="5"/>
        <v>654867238</v>
      </c>
      <c r="P44" s="122">
        <v>1382532.48</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c r="K45" s="38"/>
      <c r="L45" s="38"/>
      <c r="M45" s="38"/>
      <c r="N45" s="38"/>
      <c r="O45" s="124">
        <f t="shared" si="5"/>
        <v>1222867871</v>
      </c>
      <c r="P45" s="123">
        <v>2585147.09</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3595671055</v>
      </c>
      <c r="J46" s="93">
        <f t="shared" si="6"/>
        <v>0</v>
      </c>
      <c r="K46" s="93">
        <f t="shared" si="6"/>
        <v>0</v>
      </c>
      <c r="L46" s="93">
        <f t="shared" ref="L46:N46" si="7">SUM(L31:L45)</f>
        <v>0</v>
      </c>
      <c r="M46" s="93">
        <f t="shared" si="7"/>
        <v>0</v>
      </c>
      <c r="N46" s="93">
        <f t="shared" si="7"/>
        <v>0</v>
      </c>
      <c r="O46" s="93">
        <f t="shared" ref="O46:O47" si="8">SUM(C46:N46)</f>
        <v>22369489123</v>
      </c>
      <c r="P46" s="93">
        <f>SUM(P31:P45)</f>
        <v>47284474.000000015</v>
      </c>
      <c r="Q46" s="23"/>
      <c r="R46" s="6"/>
    </row>
    <row r="47" spans="1:19" s="1" customFormat="1" ht="18" customHeight="1">
      <c r="A47" s="6"/>
      <c r="B47" s="93" t="s">
        <v>10</v>
      </c>
      <c r="C47" s="93">
        <f t="shared" ref="C47:I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7767034.7237222968</v>
      </c>
      <c r="J47" s="93"/>
      <c r="K47" s="93"/>
      <c r="L47" s="93"/>
      <c r="M47" s="93"/>
      <c r="N47" s="93"/>
      <c r="O47" s="93">
        <f t="shared" si="8"/>
        <v>47284474.0285521</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c r="K10" s="39"/>
      <c r="L10" s="39"/>
      <c r="M10" s="39"/>
      <c r="N10" s="39"/>
      <c r="O10" s="84">
        <f>SUM(C10:N10)</f>
        <v>164611</v>
      </c>
      <c r="P10" s="65"/>
      <c r="Q10" s="65"/>
      <c r="R10" s="56"/>
    </row>
    <row r="11" spans="1:18" s="57" customFormat="1" ht="9">
      <c r="A11" s="56"/>
      <c r="B11" s="106" t="s">
        <v>4</v>
      </c>
      <c r="C11" s="125">
        <v>51369</v>
      </c>
      <c r="D11" s="125">
        <v>45964</v>
      </c>
      <c r="E11" s="125">
        <v>44349</v>
      </c>
      <c r="F11" s="125">
        <v>43431</v>
      </c>
      <c r="G11" s="125">
        <v>44053</v>
      </c>
      <c r="H11" s="125">
        <v>48056</v>
      </c>
      <c r="I11" s="125">
        <v>47442</v>
      </c>
      <c r="J11" s="125"/>
      <c r="K11" s="125"/>
      <c r="L11" s="125"/>
      <c r="M11" s="125"/>
      <c r="N11" s="125"/>
      <c r="O11" s="125">
        <f>SUM(C11:N11)</f>
        <v>324664</v>
      </c>
      <c r="P11" s="65"/>
      <c r="Q11" s="65"/>
      <c r="R11" s="68"/>
    </row>
    <row r="12" spans="1:18" s="57" customFormat="1" ht="9">
      <c r="A12" s="56"/>
      <c r="B12" s="98" t="s">
        <v>80</v>
      </c>
      <c r="C12" s="39">
        <v>20730</v>
      </c>
      <c r="D12" s="39">
        <v>19173</v>
      </c>
      <c r="E12" s="39">
        <v>20428</v>
      </c>
      <c r="F12" s="39">
        <v>20202</v>
      </c>
      <c r="G12" s="39">
        <v>20793</v>
      </c>
      <c r="H12" s="39">
        <v>21279</v>
      </c>
      <c r="I12" s="39">
        <v>22721</v>
      </c>
      <c r="J12" s="39"/>
      <c r="K12" s="39"/>
      <c r="L12" s="39"/>
      <c r="M12" s="39"/>
      <c r="N12" s="39"/>
      <c r="O12" s="84">
        <f>SUM(C12:N12)</f>
        <v>145326</v>
      </c>
      <c r="P12" s="65"/>
      <c r="Q12" s="65"/>
      <c r="R12" s="68"/>
    </row>
    <row r="13" spans="1:18" s="57" customFormat="1" ht="9">
      <c r="A13" s="56"/>
      <c r="B13" s="106" t="s">
        <v>37</v>
      </c>
      <c r="C13" s="125">
        <v>30721</v>
      </c>
      <c r="D13" s="125">
        <v>37415</v>
      </c>
      <c r="E13" s="125">
        <v>17467</v>
      </c>
      <c r="F13" s="125">
        <v>17910</v>
      </c>
      <c r="G13" s="125">
        <v>18305</v>
      </c>
      <c r="H13" s="125">
        <v>19660</v>
      </c>
      <c r="I13" s="125">
        <v>21593</v>
      </c>
      <c r="J13" s="125"/>
      <c r="K13" s="125"/>
      <c r="L13" s="125"/>
      <c r="M13" s="125"/>
      <c r="N13" s="125"/>
      <c r="O13" s="125">
        <f>SUM(C13:N13)</f>
        <v>163071</v>
      </c>
      <c r="P13" s="65"/>
      <c r="Q13" s="65"/>
      <c r="R13" s="68"/>
    </row>
    <row r="14" spans="1:18" s="57" customFormat="1" ht="9">
      <c r="A14" s="56"/>
      <c r="B14" s="105" t="s">
        <v>131</v>
      </c>
      <c r="C14" s="39">
        <v>49027</v>
      </c>
      <c r="D14" s="39">
        <v>52312</v>
      </c>
      <c r="E14" s="39">
        <v>44652</v>
      </c>
      <c r="F14" s="39">
        <v>42662</v>
      </c>
      <c r="G14" s="39">
        <v>48640</v>
      </c>
      <c r="H14" s="39">
        <v>49593</v>
      </c>
      <c r="I14" s="39">
        <v>61850</v>
      </c>
      <c r="J14" s="39"/>
      <c r="K14" s="39"/>
      <c r="L14" s="39"/>
      <c r="M14" s="39"/>
      <c r="N14" s="39"/>
      <c r="O14" s="84">
        <f>SUM(C14:N14)</f>
        <v>348736</v>
      </c>
      <c r="P14" s="65"/>
      <c r="Q14" s="65"/>
      <c r="R14" s="68"/>
    </row>
    <row r="15" spans="1:18" s="57" customFormat="1" ht="9">
      <c r="A15" s="56"/>
      <c r="B15" s="106" t="s">
        <v>18</v>
      </c>
      <c r="C15" s="125">
        <v>102301</v>
      </c>
      <c r="D15" s="125">
        <v>92834</v>
      </c>
      <c r="E15" s="125">
        <v>87643</v>
      </c>
      <c r="F15" s="125">
        <v>96814</v>
      </c>
      <c r="G15" s="125">
        <v>99341</v>
      </c>
      <c r="H15" s="125">
        <v>100440</v>
      </c>
      <c r="I15" s="125">
        <v>115248</v>
      </c>
      <c r="J15" s="125"/>
      <c r="K15" s="125"/>
      <c r="L15" s="125"/>
      <c r="M15" s="125"/>
      <c r="N15" s="125"/>
      <c r="O15" s="125">
        <f t="shared" ref="O15:O23" si="0">SUM(C15:N15)</f>
        <v>694621</v>
      </c>
      <c r="P15" s="65"/>
      <c r="Q15" s="65"/>
      <c r="R15" s="68"/>
    </row>
    <row r="16" spans="1:18" s="57" customFormat="1" ht="9">
      <c r="A16" s="56"/>
      <c r="B16" s="105" t="s">
        <v>5</v>
      </c>
      <c r="C16" s="39">
        <v>15322</v>
      </c>
      <c r="D16" s="39">
        <v>15700</v>
      </c>
      <c r="E16" s="39">
        <v>17516</v>
      </c>
      <c r="F16" s="39">
        <v>13621</v>
      </c>
      <c r="G16" s="39">
        <v>13582</v>
      </c>
      <c r="H16" s="39">
        <v>15304</v>
      </c>
      <c r="I16" s="39">
        <v>14986</v>
      </c>
      <c r="J16" s="39"/>
      <c r="K16" s="39"/>
      <c r="L16" s="39"/>
      <c r="M16" s="39"/>
      <c r="N16" s="39"/>
      <c r="O16" s="84">
        <f t="shared" si="0"/>
        <v>106031</v>
      </c>
      <c r="P16" s="65"/>
      <c r="Q16" s="65"/>
      <c r="R16" s="68"/>
    </row>
    <row r="17" spans="1:18" s="57" customFormat="1" ht="9">
      <c r="A17" s="56"/>
      <c r="B17" s="106" t="s">
        <v>6</v>
      </c>
      <c r="C17" s="125">
        <v>37495</v>
      </c>
      <c r="D17" s="125">
        <v>32109</v>
      </c>
      <c r="E17" s="125">
        <v>25534</v>
      </c>
      <c r="F17" s="125">
        <v>26255</v>
      </c>
      <c r="G17" s="125">
        <v>26377</v>
      </c>
      <c r="H17" s="125">
        <v>27096</v>
      </c>
      <c r="I17" s="125">
        <v>29115</v>
      </c>
      <c r="J17" s="125"/>
      <c r="K17" s="125"/>
      <c r="L17" s="125"/>
      <c r="M17" s="125"/>
      <c r="N17" s="125"/>
      <c r="O17" s="125">
        <f t="shared" si="0"/>
        <v>203981</v>
      </c>
      <c r="P17" s="65"/>
      <c r="Q17" s="65"/>
      <c r="R17" s="68"/>
    </row>
    <row r="18" spans="1:18" s="57" customFormat="1" ht="9">
      <c r="A18" s="56"/>
      <c r="B18" s="105" t="s">
        <v>7</v>
      </c>
      <c r="C18" s="39">
        <v>1725</v>
      </c>
      <c r="D18" s="39">
        <v>2030</v>
      </c>
      <c r="E18" s="39">
        <v>687</v>
      </c>
      <c r="F18" s="39">
        <v>1066</v>
      </c>
      <c r="G18" s="39">
        <v>670</v>
      </c>
      <c r="H18" s="39">
        <v>1276</v>
      </c>
      <c r="I18" s="39">
        <v>1855</v>
      </c>
      <c r="J18" s="39"/>
      <c r="K18" s="39"/>
      <c r="L18" s="39"/>
      <c r="M18" s="39"/>
      <c r="N18" s="39"/>
      <c r="O18" s="84">
        <f t="shared" si="0"/>
        <v>9309</v>
      </c>
      <c r="P18" s="65"/>
      <c r="Q18" s="65"/>
      <c r="R18" s="68"/>
    </row>
    <row r="19" spans="1:18" s="57" customFormat="1" ht="9">
      <c r="A19" s="56"/>
      <c r="B19" s="106" t="s">
        <v>8</v>
      </c>
      <c r="C19" s="125">
        <v>81446</v>
      </c>
      <c r="D19" s="125">
        <v>68977</v>
      </c>
      <c r="E19" s="125">
        <v>71525</v>
      </c>
      <c r="F19" s="125">
        <v>77683</v>
      </c>
      <c r="G19" s="125">
        <v>81269</v>
      </c>
      <c r="H19" s="125">
        <v>84567</v>
      </c>
      <c r="I19" s="125">
        <v>91478</v>
      </c>
      <c r="J19" s="125"/>
      <c r="K19" s="125"/>
      <c r="L19" s="125"/>
      <c r="M19" s="125"/>
      <c r="N19" s="125"/>
      <c r="O19" s="125">
        <f t="shared" si="0"/>
        <v>556945</v>
      </c>
      <c r="P19" s="65"/>
      <c r="Q19" s="65"/>
      <c r="R19" s="68"/>
    </row>
    <row r="20" spans="1:18" s="57" customFormat="1" ht="9">
      <c r="A20" s="56"/>
      <c r="B20" s="105" t="s">
        <v>14</v>
      </c>
      <c r="C20" s="39">
        <v>13986</v>
      </c>
      <c r="D20" s="39">
        <v>12654</v>
      </c>
      <c r="E20" s="39">
        <v>11904</v>
      </c>
      <c r="F20" s="39">
        <v>12043</v>
      </c>
      <c r="G20" s="39">
        <v>12628</v>
      </c>
      <c r="H20" s="39">
        <v>13266</v>
      </c>
      <c r="I20" s="39">
        <v>18103</v>
      </c>
      <c r="J20" s="39"/>
      <c r="K20" s="39"/>
      <c r="L20" s="39"/>
      <c r="M20" s="39"/>
      <c r="N20" s="39"/>
      <c r="O20" s="84">
        <f t="shared" si="0"/>
        <v>94584</v>
      </c>
      <c r="P20" s="65"/>
      <c r="Q20" s="65"/>
      <c r="R20" s="68"/>
    </row>
    <row r="21" spans="1:18" s="57" customFormat="1" ht="9">
      <c r="A21" s="56"/>
      <c r="B21" s="106" t="s">
        <v>15</v>
      </c>
      <c r="C21" s="125">
        <v>42816</v>
      </c>
      <c r="D21" s="125">
        <v>46339</v>
      </c>
      <c r="E21" s="125">
        <v>43601</v>
      </c>
      <c r="F21" s="125">
        <v>46388</v>
      </c>
      <c r="G21" s="125">
        <v>49077</v>
      </c>
      <c r="H21" s="125">
        <v>48954</v>
      </c>
      <c r="I21" s="125">
        <v>52450</v>
      </c>
      <c r="J21" s="125"/>
      <c r="K21" s="125"/>
      <c r="L21" s="125"/>
      <c r="M21" s="125"/>
      <c r="N21" s="125"/>
      <c r="O21" s="125">
        <f t="shared" si="0"/>
        <v>329625</v>
      </c>
      <c r="P21" s="65"/>
      <c r="Q21" s="65"/>
      <c r="R21" s="68"/>
    </row>
    <row r="22" spans="1:18" s="57" customFormat="1" ht="9">
      <c r="A22" s="56"/>
      <c r="B22" s="105" t="s">
        <v>16</v>
      </c>
      <c r="C22" s="39">
        <v>35824</v>
      </c>
      <c r="D22" s="39">
        <v>40006</v>
      </c>
      <c r="E22" s="39">
        <v>30908</v>
      </c>
      <c r="F22" s="39">
        <v>30772</v>
      </c>
      <c r="G22" s="39">
        <v>34531</v>
      </c>
      <c r="H22" s="39">
        <v>32778</v>
      </c>
      <c r="I22" s="39">
        <v>33410</v>
      </c>
      <c r="J22" s="39"/>
      <c r="K22" s="39"/>
      <c r="L22" s="39"/>
      <c r="M22" s="39"/>
      <c r="N22" s="39"/>
      <c r="O22" s="84">
        <f t="shared" si="0"/>
        <v>238229</v>
      </c>
      <c r="P22" s="65"/>
      <c r="Q22" s="65"/>
      <c r="R22" s="68"/>
    </row>
    <row r="23" spans="1:18" s="57" customFormat="1" ht="9">
      <c r="A23" s="56"/>
      <c r="B23" s="106" t="s">
        <v>41</v>
      </c>
      <c r="C23" s="125">
        <v>23359</v>
      </c>
      <c r="D23" s="125">
        <v>21580</v>
      </c>
      <c r="E23" s="125">
        <v>20582</v>
      </c>
      <c r="F23" s="125">
        <v>20973</v>
      </c>
      <c r="G23" s="125">
        <v>21216</v>
      </c>
      <c r="H23" s="125">
        <v>19902</v>
      </c>
      <c r="I23" s="125">
        <v>22585</v>
      </c>
      <c r="J23" s="125"/>
      <c r="K23" s="125"/>
      <c r="L23" s="125"/>
      <c r="M23" s="125"/>
      <c r="N23" s="125"/>
      <c r="O23" s="125">
        <f t="shared" si="0"/>
        <v>150197</v>
      </c>
      <c r="P23" s="65"/>
      <c r="Q23" s="65"/>
      <c r="R23" s="68"/>
    </row>
    <row r="24" spans="1:18" s="57" customFormat="1" ht="9">
      <c r="A24" s="56"/>
      <c r="B24" s="105" t="s">
        <v>17</v>
      </c>
      <c r="C24" s="39">
        <v>31898</v>
      </c>
      <c r="D24" s="39">
        <v>31603</v>
      </c>
      <c r="E24" s="39">
        <v>35647</v>
      </c>
      <c r="F24" s="39">
        <v>36971</v>
      </c>
      <c r="G24" s="39">
        <v>38457</v>
      </c>
      <c r="H24" s="39">
        <v>36302</v>
      </c>
      <c r="I24" s="39">
        <v>37699</v>
      </c>
      <c r="J24" s="39"/>
      <c r="K24" s="39"/>
      <c r="L24" s="39"/>
      <c r="M24" s="39"/>
      <c r="N24" s="39"/>
      <c r="O24" s="39">
        <f>SUM(C24:N24)</f>
        <v>248577</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0</v>
      </c>
      <c r="K25" s="95">
        <f t="shared" si="1"/>
        <v>0</v>
      </c>
      <c r="L25" s="95">
        <f t="shared" si="1"/>
        <v>0</v>
      </c>
      <c r="M25" s="95">
        <f t="shared" si="1"/>
        <v>0</v>
      </c>
      <c r="N25" s="95">
        <f t="shared" si="1"/>
        <v>0</v>
      </c>
      <c r="O25" s="96">
        <f>SUM(C25:N25)</f>
        <v>3778507</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c r="K29" s="39"/>
      <c r="L29" s="39"/>
      <c r="M29" s="39"/>
      <c r="N29" s="39"/>
      <c r="O29" s="84">
        <f>SUM(C29:N29)</f>
        <v>437955629</v>
      </c>
      <c r="P29" s="84">
        <v>925838.65</v>
      </c>
      <c r="Q29" s="66"/>
      <c r="R29" s="56"/>
    </row>
    <row r="30" spans="1:18" s="57" customFormat="1" ht="9">
      <c r="A30" s="56"/>
      <c r="B30" s="106" t="s">
        <v>4</v>
      </c>
      <c r="C30" s="125">
        <v>135357829</v>
      </c>
      <c r="D30" s="125">
        <v>121237864</v>
      </c>
      <c r="E30" s="125">
        <v>117328827</v>
      </c>
      <c r="F30" s="125">
        <v>115131238</v>
      </c>
      <c r="G30" s="125">
        <v>117714462</v>
      </c>
      <c r="H30" s="125">
        <v>128797769</v>
      </c>
      <c r="I30" s="125">
        <v>127660255</v>
      </c>
      <c r="J30" s="125"/>
      <c r="K30" s="125"/>
      <c r="L30" s="125"/>
      <c r="M30" s="125"/>
      <c r="N30" s="125"/>
      <c r="O30" s="125">
        <f>SUM(C30:N30)</f>
        <v>863228244</v>
      </c>
      <c r="P30" s="125">
        <v>1822125.25</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c r="K31" s="39"/>
      <c r="L31" s="39"/>
      <c r="M31" s="39"/>
      <c r="N31" s="39"/>
      <c r="O31" s="84">
        <f>SUM(C31:N31)</f>
        <v>386524759</v>
      </c>
      <c r="P31" s="84">
        <v>816567.41</v>
      </c>
      <c r="Q31" s="81"/>
      <c r="R31" s="68"/>
    </row>
    <row r="32" spans="1:18" s="57" customFormat="1" ht="9">
      <c r="A32" s="56"/>
      <c r="B32" s="106" t="s">
        <v>37</v>
      </c>
      <c r="C32" s="125">
        <v>80950142</v>
      </c>
      <c r="D32" s="125">
        <v>98688423</v>
      </c>
      <c r="E32" s="125">
        <v>46210346</v>
      </c>
      <c r="F32" s="125">
        <v>47477619</v>
      </c>
      <c r="G32" s="125">
        <v>48912974</v>
      </c>
      <c r="H32" s="125">
        <v>52691946</v>
      </c>
      <c r="I32" s="125">
        <v>58103956</v>
      </c>
      <c r="J32" s="125"/>
      <c r="K32" s="125"/>
      <c r="L32" s="125"/>
      <c r="M32" s="125"/>
      <c r="N32" s="125"/>
      <c r="O32" s="125">
        <f>SUM(C32:N32)</f>
        <v>433035406</v>
      </c>
      <c r="P32" s="125">
        <v>912269.65</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c r="K33" s="39"/>
      <c r="L33" s="39"/>
      <c r="M33" s="39"/>
      <c r="N33" s="39"/>
      <c r="O33" s="84">
        <f>SUM(C33:N33)</f>
        <v>927710477</v>
      </c>
      <c r="P33" s="84">
        <v>1960790.29</v>
      </c>
      <c r="Q33" s="81"/>
      <c r="R33" s="68"/>
    </row>
    <row r="34" spans="1:18" s="57" customFormat="1" ht="9">
      <c r="A34" s="56"/>
      <c r="B34" s="106" t="s">
        <v>18</v>
      </c>
      <c r="C34" s="125">
        <v>269564158</v>
      </c>
      <c r="D34" s="125">
        <v>244865457</v>
      </c>
      <c r="E34" s="125">
        <v>231866568</v>
      </c>
      <c r="F34" s="125">
        <v>256644233</v>
      </c>
      <c r="G34" s="125">
        <v>265450080</v>
      </c>
      <c r="H34" s="125">
        <v>269195270</v>
      </c>
      <c r="I34" s="125">
        <v>310117386</v>
      </c>
      <c r="J34" s="125"/>
      <c r="K34" s="125"/>
      <c r="L34" s="125"/>
      <c r="M34" s="125"/>
      <c r="N34" s="125"/>
      <c r="O34" s="125">
        <f t="shared" ref="O34:O42" si="2">SUM(C34:N34)</f>
        <v>1847703152</v>
      </c>
      <c r="P34" s="125">
        <v>3904339.96</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c r="K35" s="39"/>
      <c r="L35" s="39"/>
      <c r="M35" s="39"/>
      <c r="N35" s="39"/>
      <c r="O35" s="84">
        <f t="shared" si="2"/>
        <v>281868075</v>
      </c>
      <c r="P35" s="84">
        <v>594847.6</v>
      </c>
      <c r="Q35" s="81"/>
      <c r="R35" s="68"/>
    </row>
    <row r="36" spans="1:18" s="57" customFormat="1" ht="9">
      <c r="A36" s="56"/>
      <c r="B36" s="106" t="s">
        <v>6</v>
      </c>
      <c r="C36" s="125">
        <v>98799700</v>
      </c>
      <c r="D36" s="125">
        <v>84692946</v>
      </c>
      <c r="E36" s="125">
        <v>67552240</v>
      </c>
      <c r="F36" s="125">
        <v>69599380</v>
      </c>
      <c r="G36" s="125">
        <v>70482245</v>
      </c>
      <c r="H36" s="125">
        <v>72621615</v>
      </c>
      <c r="I36" s="125">
        <v>78344680</v>
      </c>
      <c r="J36" s="125"/>
      <c r="K36" s="125"/>
      <c r="L36" s="125"/>
      <c r="M36" s="125"/>
      <c r="N36" s="125"/>
      <c r="O36" s="125">
        <f t="shared" si="2"/>
        <v>542092806</v>
      </c>
      <c r="P36" s="125">
        <v>1143041.8400000001</v>
      </c>
      <c r="Q36" s="81"/>
      <c r="R36" s="68"/>
    </row>
    <row r="37" spans="1:18" s="57" customFormat="1" ht="9">
      <c r="A37" s="56"/>
      <c r="B37" s="101" t="s">
        <v>7</v>
      </c>
      <c r="C37" s="39">
        <v>4545392</v>
      </c>
      <c r="D37" s="39">
        <v>5354470</v>
      </c>
      <c r="E37" s="39">
        <v>1817513</v>
      </c>
      <c r="F37" s="39">
        <v>2825859</v>
      </c>
      <c r="G37" s="39">
        <v>1790314</v>
      </c>
      <c r="H37" s="39">
        <v>3419884</v>
      </c>
      <c r="I37" s="39">
        <v>4991564</v>
      </c>
      <c r="J37" s="39"/>
      <c r="K37" s="39"/>
      <c r="L37" s="39"/>
      <c r="M37" s="39"/>
      <c r="N37" s="39"/>
      <c r="O37" s="84">
        <f t="shared" si="2"/>
        <v>24744996</v>
      </c>
      <c r="P37" s="84">
        <v>52223.49</v>
      </c>
      <c r="Q37" s="81"/>
      <c r="R37" s="68"/>
    </row>
    <row r="38" spans="1:18" s="57" customFormat="1" ht="9">
      <c r="A38" s="56"/>
      <c r="B38" s="106" t="s">
        <v>8</v>
      </c>
      <c r="C38" s="125">
        <v>214611024</v>
      </c>
      <c r="D38" s="125">
        <v>181938564</v>
      </c>
      <c r="E38" s="125">
        <v>189225110</v>
      </c>
      <c r="F38" s="125">
        <v>205929865</v>
      </c>
      <c r="G38" s="125">
        <v>217159708</v>
      </c>
      <c r="H38" s="125">
        <v>226653091</v>
      </c>
      <c r="I38" s="125">
        <v>246155406</v>
      </c>
      <c r="J38" s="125"/>
      <c r="K38" s="125"/>
      <c r="L38" s="125"/>
      <c r="M38" s="125"/>
      <c r="N38" s="125"/>
      <c r="O38" s="125">
        <f t="shared" si="2"/>
        <v>1481672768</v>
      </c>
      <c r="P38" s="125">
        <v>3131237.08</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c r="K39" s="39"/>
      <c r="L39" s="39"/>
      <c r="M39" s="39"/>
      <c r="N39" s="39"/>
      <c r="O39" s="84">
        <f t="shared" si="2"/>
        <v>251659327</v>
      </c>
      <c r="P39" s="84">
        <v>531967.32999999996</v>
      </c>
      <c r="Q39" s="81"/>
      <c r="R39" s="68"/>
    </row>
    <row r="40" spans="1:18" s="57" customFormat="1" ht="9">
      <c r="A40" s="56"/>
      <c r="B40" s="106" t="s">
        <v>15</v>
      </c>
      <c r="C40" s="125">
        <v>112820588</v>
      </c>
      <c r="D40" s="125">
        <v>122226990</v>
      </c>
      <c r="E40" s="125">
        <v>115349934</v>
      </c>
      <c r="F40" s="125">
        <v>122969949</v>
      </c>
      <c r="G40" s="125">
        <v>131139142</v>
      </c>
      <c r="H40" s="125">
        <v>131204553</v>
      </c>
      <c r="I40" s="125">
        <v>141136132</v>
      </c>
      <c r="J40" s="125"/>
      <c r="K40" s="125"/>
      <c r="L40" s="125"/>
      <c r="M40" s="125"/>
      <c r="N40" s="125"/>
      <c r="O40" s="125">
        <f t="shared" si="2"/>
        <v>876847288</v>
      </c>
      <c r="P40" s="125">
        <v>1853601.69</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c r="K41" s="39"/>
      <c r="L41" s="39"/>
      <c r="M41" s="39"/>
      <c r="N41" s="39"/>
      <c r="O41" s="84">
        <f t="shared" si="2"/>
        <v>633285187</v>
      </c>
      <c r="P41" s="84">
        <v>1336870.95</v>
      </c>
      <c r="Q41" s="81"/>
      <c r="R41" s="68"/>
    </row>
    <row r="42" spans="1:18" s="57" customFormat="1" ht="9">
      <c r="A42" s="56"/>
      <c r="B42" s="106" t="s">
        <v>41</v>
      </c>
      <c r="C42" s="125">
        <v>61551199</v>
      </c>
      <c r="D42" s="125">
        <v>56920919</v>
      </c>
      <c r="E42" s="125">
        <v>54451328</v>
      </c>
      <c r="F42" s="125">
        <v>55597326</v>
      </c>
      <c r="G42" s="125">
        <v>56691486</v>
      </c>
      <c r="H42" s="125">
        <v>53340544</v>
      </c>
      <c r="I42" s="125">
        <v>60773299</v>
      </c>
      <c r="J42" s="125"/>
      <c r="K42" s="125"/>
      <c r="L42" s="125"/>
      <c r="M42" s="125"/>
      <c r="N42" s="125"/>
      <c r="O42" s="125">
        <f t="shared" si="2"/>
        <v>399326101</v>
      </c>
      <c r="P42" s="125">
        <v>843017.63</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c r="K43" s="39"/>
      <c r="L43" s="39"/>
      <c r="M43" s="39"/>
      <c r="N43" s="39"/>
      <c r="O43" s="39">
        <f>SUM(C43:N43)</f>
        <v>661222858</v>
      </c>
      <c r="P43" s="84">
        <v>1397624.59</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0</v>
      </c>
      <c r="K44" s="97">
        <f t="shared" si="3"/>
        <v>0</v>
      </c>
      <c r="L44" s="97">
        <f t="shared" si="3"/>
        <v>0</v>
      </c>
      <c r="M44" s="97">
        <f t="shared" si="3"/>
        <v>0</v>
      </c>
      <c r="N44" s="97">
        <f t="shared" ref="N44" si="4">SUM(N29:N43)</f>
        <v>0</v>
      </c>
      <c r="O44" s="97">
        <f>SUM(O29:O43)</f>
        <v>10048877073</v>
      </c>
      <c r="P44" s="97">
        <f>SUM(P29:P43)</f>
        <v>21226363.41</v>
      </c>
      <c r="Q44" s="66"/>
      <c r="R44" s="56"/>
    </row>
    <row r="45" spans="1:18" s="82" customFormat="1" ht="18" customHeight="1">
      <c r="A45" s="56"/>
      <c r="B45" s="97" t="s">
        <v>10</v>
      </c>
      <c r="C45" s="97">
        <f t="shared" ref="C45:I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c r="K45" s="97"/>
      <c r="L45" s="97"/>
      <c r="M45" s="97"/>
      <c r="N45" s="97"/>
      <c r="O45" s="97">
        <f>SUM(C45:N45)</f>
        <v>21226363.4341795</v>
      </c>
      <c r="P45" s="97"/>
      <c r="Q45" s="66"/>
      <c r="R45" s="56"/>
    </row>
    <row r="46" spans="1:18" s="58" customFormat="1" ht="16.5" customHeight="1">
      <c r="A46" s="56"/>
      <c r="B46" s="97" t="s">
        <v>32</v>
      </c>
      <c r="C46" s="109">
        <v>489.44</v>
      </c>
      <c r="D46" s="109">
        <v>475.69</v>
      </c>
      <c r="E46" s="109">
        <v>479.65</v>
      </c>
      <c r="F46" s="92">
        <v>471.32</v>
      </c>
      <c r="G46" s="92">
        <v>467.73</v>
      </c>
      <c r="H46" s="92">
        <v>469.41</v>
      </c>
      <c r="I46" s="92">
        <v>462.94</v>
      </c>
      <c r="J46" s="92"/>
      <c r="K46" s="92"/>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c r="K51" s="39"/>
      <c r="L51" s="39"/>
      <c r="M51" s="39"/>
      <c r="N51" s="39"/>
      <c r="O51" s="39">
        <v>41521.760000000002</v>
      </c>
      <c r="P51" s="126">
        <v>87.77</v>
      </c>
      <c r="Q51" s="66"/>
      <c r="R51" s="56"/>
    </row>
    <row r="52" spans="1:20" s="57" customFormat="1" ht="9">
      <c r="A52" s="56"/>
      <c r="B52" s="107" t="s">
        <v>4</v>
      </c>
      <c r="C52" s="122">
        <v>37360.339999999997</v>
      </c>
      <c r="D52" s="122">
        <v>37294.5</v>
      </c>
      <c r="E52" s="122">
        <v>40554.35</v>
      </c>
      <c r="F52" s="122">
        <v>47291.74</v>
      </c>
      <c r="G52" s="122">
        <v>49250.54</v>
      </c>
      <c r="H52" s="122">
        <v>45439.199999999997</v>
      </c>
      <c r="I52" s="122">
        <v>47785.760000000002</v>
      </c>
      <c r="J52" s="122"/>
      <c r="K52" s="122"/>
      <c r="L52" s="122"/>
      <c r="M52" s="122"/>
      <c r="N52" s="122"/>
      <c r="O52" s="122">
        <v>43448.46</v>
      </c>
      <c r="P52" s="127">
        <v>91.85</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c r="K53" s="39"/>
      <c r="L53" s="39"/>
      <c r="M53" s="39"/>
      <c r="N53" s="39"/>
      <c r="O53" s="39">
        <v>36769.699999999997</v>
      </c>
      <c r="P53" s="126">
        <v>77.75</v>
      </c>
      <c r="Q53" s="81"/>
      <c r="R53" s="68"/>
    </row>
    <row r="54" spans="1:20" s="57" customFormat="1" ht="9">
      <c r="A54" s="56"/>
      <c r="B54" s="107" t="s">
        <v>37</v>
      </c>
      <c r="C54" s="122">
        <v>16489.89</v>
      </c>
      <c r="D54" s="122">
        <v>13385.5</v>
      </c>
      <c r="E54" s="122">
        <v>17081.96</v>
      </c>
      <c r="F54" s="122">
        <v>19037.650000000001</v>
      </c>
      <c r="G54" s="122">
        <v>18556.52</v>
      </c>
      <c r="H54" s="122">
        <v>17724.8</v>
      </c>
      <c r="I54" s="122">
        <v>17372.32</v>
      </c>
      <c r="J54" s="122"/>
      <c r="K54" s="122"/>
      <c r="L54" s="122"/>
      <c r="M54" s="122"/>
      <c r="N54" s="122"/>
      <c r="O54" s="122">
        <v>16618.57</v>
      </c>
      <c r="P54" s="127">
        <v>35.03</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c r="K55" s="39"/>
      <c r="L55" s="39"/>
      <c r="M55" s="39"/>
      <c r="N55" s="39"/>
      <c r="O55" s="39">
        <v>45399.360000000001</v>
      </c>
      <c r="P55" s="126">
        <v>96.05</v>
      </c>
      <c r="Q55" s="81"/>
      <c r="R55" s="68"/>
    </row>
    <row r="56" spans="1:20" s="57" customFormat="1" ht="9">
      <c r="A56" s="56"/>
      <c r="B56" s="107" t="s">
        <v>18</v>
      </c>
      <c r="C56" s="122">
        <v>53957.19</v>
      </c>
      <c r="D56" s="122">
        <v>51050.22</v>
      </c>
      <c r="E56" s="122">
        <v>59976.58</v>
      </c>
      <c r="F56" s="122">
        <v>58834.54</v>
      </c>
      <c r="G56" s="122">
        <v>58871.61</v>
      </c>
      <c r="H56" s="122">
        <v>61281.98</v>
      </c>
      <c r="I56" s="122">
        <v>56407.72</v>
      </c>
      <c r="J56" s="122"/>
      <c r="K56" s="122"/>
      <c r="L56" s="122"/>
      <c r="M56" s="122"/>
      <c r="N56" s="122"/>
      <c r="O56" s="122">
        <v>57176.51</v>
      </c>
      <c r="P56" s="127">
        <v>120.85</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c r="K57" s="39"/>
      <c r="L57" s="39"/>
      <c r="M57" s="39"/>
      <c r="N57" s="39"/>
      <c r="O57" s="39">
        <v>30507.21</v>
      </c>
      <c r="P57" s="126">
        <v>64.459999999999994</v>
      </c>
      <c r="Q57" s="81"/>
      <c r="R57" s="68"/>
    </row>
    <row r="58" spans="1:20" s="57" customFormat="1" ht="9">
      <c r="A58" s="56"/>
      <c r="B58" s="107" t="s">
        <v>6</v>
      </c>
      <c r="C58" s="122">
        <v>19367.88</v>
      </c>
      <c r="D58" s="122">
        <v>18642.349999999999</v>
      </c>
      <c r="E58" s="122">
        <v>26131.77</v>
      </c>
      <c r="F58" s="122">
        <v>24677.040000000001</v>
      </c>
      <c r="G58" s="122">
        <v>29988.33</v>
      </c>
      <c r="H58" s="122">
        <v>30629.29</v>
      </c>
      <c r="I58" s="122">
        <v>27999.74</v>
      </c>
      <c r="J58" s="122"/>
      <c r="K58" s="122"/>
      <c r="L58" s="122"/>
      <c r="M58" s="122"/>
      <c r="N58" s="122"/>
      <c r="O58" s="122">
        <v>24885.040000000001</v>
      </c>
      <c r="P58" s="127">
        <v>52.59</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c r="K59" s="39"/>
      <c r="L59" s="39"/>
      <c r="M59" s="39"/>
      <c r="N59" s="39"/>
      <c r="O59" s="39">
        <v>30125.26</v>
      </c>
      <c r="P59" s="126">
        <v>63.46</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v>31301.78</v>
      </c>
      <c r="J60" s="122"/>
      <c r="K60" s="122"/>
      <c r="L60" s="122"/>
      <c r="M60" s="122"/>
      <c r="N60" s="122"/>
      <c r="O60" s="122">
        <v>31596.52</v>
      </c>
      <c r="P60" s="127">
        <v>66.8</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c r="K61" s="39"/>
      <c r="L61" s="39"/>
      <c r="M61" s="39"/>
      <c r="N61" s="39"/>
      <c r="O61" s="39">
        <v>21691.4</v>
      </c>
      <c r="P61" s="126">
        <v>45.8</v>
      </c>
      <c r="Q61" s="81"/>
      <c r="R61" s="68"/>
    </row>
    <row r="62" spans="1:20" s="57" customFormat="1" ht="9">
      <c r="A62" s="56"/>
      <c r="B62" s="107" t="s">
        <v>15</v>
      </c>
      <c r="C62" s="122">
        <v>29631.74</v>
      </c>
      <c r="D62" s="122">
        <v>24817.59</v>
      </c>
      <c r="E62" s="122">
        <v>32259.07</v>
      </c>
      <c r="F62" s="122">
        <v>31970.06</v>
      </c>
      <c r="G62" s="122">
        <v>33366.19</v>
      </c>
      <c r="H62" s="122">
        <v>32567.439999999999</v>
      </c>
      <c r="I62" s="122">
        <v>29445.75</v>
      </c>
      <c r="J62" s="122"/>
      <c r="K62" s="122"/>
      <c r="L62" s="122"/>
      <c r="M62" s="122"/>
      <c r="N62" s="122"/>
      <c r="O62" s="122">
        <v>30593.97</v>
      </c>
      <c r="P62" s="127">
        <v>64.69</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c r="K63" s="39"/>
      <c r="L63" s="39"/>
      <c r="M63" s="39"/>
      <c r="N63" s="39"/>
      <c r="O63" s="39">
        <v>22982.32</v>
      </c>
      <c r="P63" s="126">
        <v>48.56</v>
      </c>
      <c r="Q63" s="81"/>
      <c r="R63" s="68"/>
    </row>
    <row r="64" spans="1:20" s="57" customFormat="1" ht="9">
      <c r="A64" s="56"/>
      <c r="B64" s="107" t="s">
        <v>41</v>
      </c>
      <c r="C64" s="122">
        <v>26306.19</v>
      </c>
      <c r="D64" s="122">
        <v>25768.7</v>
      </c>
      <c r="E64" s="122">
        <v>28542.66</v>
      </c>
      <c r="F64" s="122">
        <v>26633.11</v>
      </c>
      <c r="G64" s="122">
        <v>28904.639999999999</v>
      </c>
      <c r="H64" s="122">
        <v>29446.39</v>
      </c>
      <c r="I64" s="122">
        <v>25930.39</v>
      </c>
      <c r="J64" s="122"/>
      <c r="K64" s="122"/>
      <c r="L64" s="122"/>
      <c r="M64" s="122"/>
      <c r="N64" s="122"/>
      <c r="O64" s="122">
        <v>27307.72</v>
      </c>
      <c r="P64" s="127">
        <v>57.65</v>
      </c>
      <c r="Q64" s="81"/>
      <c r="R64" s="68"/>
    </row>
    <row r="65" spans="1:18" s="57" customFormat="1" ht="9">
      <c r="A65" s="56"/>
      <c r="B65" s="105" t="s">
        <v>17</v>
      </c>
      <c r="C65" s="39">
        <v>30191.73</v>
      </c>
      <c r="D65" s="39">
        <v>30015.34</v>
      </c>
      <c r="E65" s="39">
        <v>30343.49</v>
      </c>
      <c r="F65" s="39">
        <v>29934.28</v>
      </c>
      <c r="G65" s="39">
        <v>30937.08</v>
      </c>
      <c r="H65" s="39">
        <v>32688.31</v>
      </c>
      <c r="I65" s="39">
        <v>31370.35</v>
      </c>
      <c r="J65" s="39"/>
      <c r="K65" s="39"/>
      <c r="L65" s="39"/>
      <c r="M65" s="39"/>
      <c r="N65" s="39"/>
      <c r="O65" s="39">
        <v>30811.439999999999</v>
      </c>
      <c r="P65" s="126">
        <v>65.14</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c r="K66" s="93"/>
      <c r="L66" s="93"/>
      <c r="M66" s="93"/>
      <c r="N66" s="93"/>
      <c r="O66" s="93">
        <v>37079.1</v>
      </c>
      <c r="P66" s="115">
        <v>78.38</v>
      </c>
      <c r="Q66" s="66"/>
      <c r="R66" s="56"/>
    </row>
    <row r="67" spans="1:18" s="58" customFormat="1" ht="18" customHeight="1">
      <c r="A67" s="56"/>
      <c r="B67" s="93" t="s">
        <v>31</v>
      </c>
      <c r="C67" s="115">
        <v>69.39</v>
      </c>
      <c r="D67" s="115">
        <v>66.13</v>
      </c>
      <c r="E67" s="115">
        <v>78.17</v>
      </c>
      <c r="F67" s="115">
        <v>83.67</v>
      </c>
      <c r="G67" s="115">
        <v>85.85</v>
      </c>
      <c r="H67" s="115">
        <v>84.1</v>
      </c>
      <c r="I67" s="115">
        <v>81.58</v>
      </c>
      <c r="J67" s="115"/>
      <c r="K67" s="115"/>
      <c r="L67" s="115"/>
      <c r="M67" s="115"/>
      <c r="N67" s="115"/>
      <c r="O67" s="115">
        <v>78.38</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c r="K10" s="39"/>
      <c r="L10" s="39"/>
      <c r="M10" s="39"/>
      <c r="N10" s="39"/>
      <c r="O10" s="84">
        <f>SUM(C10:N10)</f>
        <v>77351066340</v>
      </c>
      <c r="P10" s="84">
        <v>163582606.17000002</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v>21810245673</v>
      </c>
      <c r="J11" s="125"/>
      <c r="K11" s="125"/>
      <c r="L11" s="125"/>
      <c r="M11" s="125"/>
      <c r="N11" s="125"/>
      <c r="O11" s="125">
        <f>SUM(C11:N11)</f>
        <v>142355981047</v>
      </c>
      <c r="P11" s="128">
        <v>300772830.31999999</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c r="K12" s="39"/>
      <c r="L12" s="39"/>
      <c r="M12" s="39"/>
      <c r="N12" s="39"/>
      <c r="O12" s="84">
        <f t="shared" ref="O12:O24" si="0">SUM(C12:N12)</f>
        <v>65547115779</v>
      </c>
      <c r="P12" s="84">
        <v>138348418.68000001</v>
      </c>
      <c r="Q12" s="76"/>
    </row>
    <row r="13" spans="1:18" s="54" customFormat="1" ht="9" customHeight="1">
      <c r="A13" s="53"/>
      <c r="B13" s="106" t="s">
        <v>37</v>
      </c>
      <c r="C13" s="125">
        <v>5346794759</v>
      </c>
      <c r="D13" s="125">
        <v>5665721321</v>
      </c>
      <c r="E13" s="125">
        <v>3333736361</v>
      </c>
      <c r="F13" s="125">
        <v>3578109768</v>
      </c>
      <c r="G13" s="125">
        <v>3812986062</v>
      </c>
      <c r="H13" s="125">
        <v>3789298648</v>
      </c>
      <c r="I13" s="125">
        <v>4079587081</v>
      </c>
      <c r="J13" s="125"/>
      <c r="K13" s="125"/>
      <c r="L13" s="125"/>
      <c r="M13" s="125"/>
      <c r="N13" s="125"/>
      <c r="O13" s="125">
        <f t="shared" si="0"/>
        <v>29606234000</v>
      </c>
      <c r="P13" s="128">
        <v>62413799.489999995</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c r="K14" s="39"/>
      <c r="L14" s="39"/>
      <c r="M14" s="39"/>
      <c r="N14" s="39"/>
      <c r="O14" s="84">
        <f t="shared" si="0"/>
        <v>161943440233</v>
      </c>
      <c r="P14" s="84">
        <v>342489914.44999999</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v>78050686045</v>
      </c>
      <c r="J15" s="125"/>
      <c r="K15" s="125"/>
      <c r="L15" s="125"/>
      <c r="M15" s="125"/>
      <c r="N15" s="125"/>
      <c r="O15" s="125">
        <f t="shared" si="0"/>
        <v>446726302816</v>
      </c>
      <c r="P15" s="128">
        <v>944800264.67999983</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c r="K16" s="39"/>
      <c r="L16" s="39"/>
      <c r="M16" s="39"/>
      <c r="N16" s="39"/>
      <c r="O16" s="84">
        <f t="shared" si="0"/>
        <v>31031468231</v>
      </c>
      <c r="P16" s="84">
        <v>65526802.229999997</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v>10370350014</v>
      </c>
      <c r="J17" s="125"/>
      <c r="K17" s="125"/>
      <c r="L17" s="125"/>
      <c r="M17" s="125"/>
      <c r="N17" s="125"/>
      <c r="O17" s="125">
        <f t="shared" si="0"/>
        <v>64212273014</v>
      </c>
      <c r="P17" s="128">
        <v>135702678.5</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c r="K18" s="39"/>
      <c r="L18" s="39"/>
      <c r="M18" s="39"/>
      <c r="N18" s="39"/>
      <c r="O18" s="84">
        <f t="shared" si="0"/>
        <v>2276148340</v>
      </c>
      <c r="P18" s="84">
        <v>4795293.8400000008</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v>39220237835</v>
      </c>
      <c r="J19" s="125"/>
      <c r="K19" s="125"/>
      <c r="L19" s="125"/>
      <c r="M19" s="125"/>
      <c r="N19" s="125"/>
      <c r="O19" s="125">
        <f t="shared" si="0"/>
        <v>236754483094</v>
      </c>
      <c r="P19" s="128">
        <v>500685029.03999996</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c r="K20" s="61"/>
      <c r="L20" s="61"/>
      <c r="M20" s="61"/>
      <c r="N20" s="61"/>
      <c r="O20" s="84">
        <f t="shared" si="0"/>
        <v>19729788042</v>
      </c>
      <c r="P20" s="84">
        <v>41692265.18</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v>24716184480</v>
      </c>
      <c r="J21" s="125"/>
      <c r="K21" s="125"/>
      <c r="L21" s="125"/>
      <c r="M21" s="125"/>
      <c r="N21" s="125"/>
      <c r="O21" s="125">
        <f t="shared" si="0"/>
        <v>154555161765</v>
      </c>
      <c r="P21" s="128">
        <v>326794456.91000003</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c r="K22" s="39"/>
      <c r="L22" s="39"/>
      <c r="M22" s="39"/>
      <c r="N22" s="39"/>
      <c r="O22" s="84">
        <f t="shared" si="0"/>
        <v>78357276335</v>
      </c>
      <c r="P22" s="84">
        <v>165586856.50999999</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v>7129114768</v>
      </c>
      <c r="J23" s="125"/>
      <c r="K23" s="125"/>
      <c r="L23" s="125"/>
      <c r="M23" s="125"/>
      <c r="N23" s="125"/>
      <c r="O23" s="125">
        <f t="shared" si="0"/>
        <v>47007482308</v>
      </c>
      <c r="P23" s="128">
        <v>99293980.709999993</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c r="K24" s="39"/>
      <c r="L24" s="39"/>
      <c r="M24" s="39"/>
      <c r="N24" s="39"/>
      <c r="O24" s="84">
        <f t="shared" si="0"/>
        <v>96778765835</v>
      </c>
      <c r="P24" s="84">
        <v>204563645.81999999</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273538168609</v>
      </c>
      <c r="J25" s="116">
        <f t="shared" si="1"/>
        <v>0</v>
      </c>
      <c r="K25" s="116">
        <f>SUM(K10:K24)</f>
        <v>0</v>
      </c>
      <c r="L25" s="116">
        <f>SUM(L10:L24)</f>
        <v>0</v>
      </c>
      <c r="M25" s="116">
        <f>SUM(M10:M24)</f>
        <v>0</v>
      </c>
      <c r="N25" s="116">
        <f>SUM(N10:N24)</f>
        <v>0</v>
      </c>
      <c r="O25" s="116">
        <f>SUM(C25:N25)</f>
        <v>1654232987179</v>
      </c>
      <c r="P25" s="116">
        <f>SUM(P10:P24)</f>
        <v>3497048842.5300002</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I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f t="shared" si="2"/>
        <v>590871751.42999995</v>
      </c>
      <c r="J26" s="116"/>
      <c r="K26" s="116"/>
      <c r="L26" s="116"/>
      <c r="M26" s="116"/>
      <c r="N26" s="116"/>
      <c r="O26" s="116">
        <f>SUM(C26:N26)</f>
        <v>3497048842.5299997</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v>462.94</v>
      </c>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c r="K31" s="110"/>
      <c r="L31" s="110"/>
      <c r="M31" s="110"/>
      <c r="N31" s="110"/>
      <c r="O31" s="110">
        <v>0.93049999999999999</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c r="K32" s="111"/>
      <c r="L32" s="111"/>
      <c r="M32" s="111"/>
      <c r="N32" s="111"/>
      <c r="O32" s="111">
        <v>0.92190000000000005</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c r="K33" s="110"/>
      <c r="L33" s="110"/>
      <c r="M33" s="110"/>
      <c r="N33" s="110"/>
      <c r="O33" s="110">
        <v>0.93310000000000004</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c r="K34" s="111"/>
      <c r="L34" s="111"/>
      <c r="M34" s="111"/>
      <c r="N34" s="111"/>
      <c r="O34" s="111">
        <v>0.92549999999999999</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v>0.93789999999999996</v>
      </c>
      <c r="J35" s="110"/>
      <c r="K35" s="110"/>
      <c r="L35" s="110"/>
      <c r="M35" s="110"/>
      <c r="N35" s="110"/>
      <c r="O35" s="110">
        <v>0.93589999999999995</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v>0.93920000000000003</v>
      </c>
      <c r="J36" s="111"/>
      <c r="K36" s="111"/>
      <c r="L36" s="111"/>
      <c r="M36" s="111"/>
      <c r="N36" s="111"/>
      <c r="O36" s="111">
        <v>0.93779999999999997</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c r="K37" s="110"/>
      <c r="L37" s="110"/>
      <c r="M37" s="110"/>
      <c r="N37" s="110"/>
      <c r="O37" s="110">
        <v>0.92910000000000004</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v>0.93130000000000002</v>
      </c>
      <c r="J38" s="111"/>
      <c r="K38" s="111"/>
      <c r="L38" s="111"/>
      <c r="M38" s="111"/>
      <c r="N38" s="111"/>
      <c r="O38" s="111">
        <v>0.93300000000000005</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c r="K39" s="110"/>
      <c r="L39" s="110"/>
      <c r="M39" s="110"/>
      <c r="N39" s="110"/>
      <c r="O39" s="110">
        <v>0.91900000000000004</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v>0.9365</v>
      </c>
      <c r="J40" s="111"/>
      <c r="K40" s="111"/>
      <c r="L40" s="111"/>
      <c r="M40" s="111"/>
      <c r="N40" s="111"/>
      <c r="O40" s="111">
        <v>0.93600000000000005</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c r="K41" s="110"/>
      <c r="L41" s="110"/>
      <c r="M41" s="110"/>
      <c r="N41" s="110"/>
      <c r="O41" s="110">
        <v>0.93179999999999996</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c r="K42" s="111"/>
      <c r="L42" s="111"/>
      <c r="M42" s="111"/>
      <c r="N42" s="111"/>
      <c r="O42" s="111">
        <v>0.94340000000000002</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c r="K43" s="110"/>
      <c r="L43" s="110"/>
      <c r="M43" s="110"/>
      <c r="N43" s="110"/>
      <c r="O43" s="110">
        <v>0.93899999999999995</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c r="K44" s="111"/>
      <c r="L44" s="111"/>
      <c r="M44" s="111"/>
      <c r="N44" s="111"/>
      <c r="O44" s="111">
        <v>0.92630000000000001</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c r="K45" s="110"/>
      <c r="L45" s="110"/>
      <c r="M45" s="110"/>
      <c r="N45" s="110"/>
      <c r="O45" s="110">
        <v>0.92730000000000001</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v>0.93500000000000005</v>
      </c>
      <c r="J46" s="119"/>
      <c r="K46" s="119"/>
      <c r="L46" s="119"/>
      <c r="M46" s="119"/>
      <c r="N46" s="119"/>
      <c r="O46" s="119">
        <v>0.93440000000000001</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v>0.94510000000000005</v>
      </c>
      <c r="J47" s="121"/>
      <c r="K47" s="121"/>
      <c r="L47" s="121"/>
      <c r="M47" s="121"/>
      <c r="N47" s="121"/>
      <c r="O47" s="121">
        <v>0.94340000000000002</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v>22520255556</v>
      </c>
      <c r="J10" s="72"/>
      <c r="K10" s="72"/>
      <c r="L10" s="72"/>
      <c r="M10" s="72"/>
      <c r="N10" s="72"/>
      <c r="O10" s="72">
        <f>SUM(C10:N10)</f>
        <v>140103642196</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v>3757470229</v>
      </c>
      <c r="J11" s="125"/>
      <c r="K11" s="125"/>
      <c r="L11" s="125"/>
      <c r="M11" s="125"/>
      <c r="N11" s="125"/>
      <c r="O11" s="125">
        <f>SUM(C11:N11)</f>
        <v>23374458603</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3595671055</v>
      </c>
      <c r="J12" s="39"/>
      <c r="K12" s="39"/>
      <c r="L12" s="39"/>
      <c r="M12" s="39"/>
      <c r="N12" s="39"/>
      <c r="O12" s="39">
        <f>SUM(C12:N12)</f>
        <v>22369489123</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v>596285</v>
      </c>
      <c r="J13" s="138"/>
      <c r="K13" s="138"/>
      <c r="L13" s="138"/>
      <c r="M13" s="138"/>
      <c r="N13" s="138"/>
      <c r="O13" s="139">
        <f>SUM(C13:N13)</f>
        <v>3778507</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v>1604525421</v>
      </c>
      <c r="J14" s="39"/>
      <c r="K14" s="39"/>
      <c r="L14" s="39"/>
      <c r="M14" s="39"/>
      <c r="N14" s="39"/>
      <c r="O14" s="140">
        <f>SUM(C14:N14)</f>
        <v>10048877073</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v>37767.599999999999</v>
      </c>
      <c r="J15" s="122"/>
      <c r="K15" s="122"/>
      <c r="L15" s="122"/>
      <c r="M15" s="122"/>
      <c r="N15" s="122"/>
      <c r="O15" s="147">
        <f>+O10/O13</f>
        <v>37079.100871322982</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v>0.93500000000000005</v>
      </c>
      <c r="J16" s="166"/>
      <c r="K16" s="166"/>
      <c r="L16" s="167"/>
      <c r="M16" s="167"/>
      <c r="N16" s="167"/>
      <c r="O16" s="196">
        <v>0.93430000000000002</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45688062.399999999</v>
      </c>
      <c r="I20" s="144">
        <v>48646164.850000001</v>
      </c>
      <c r="J20" s="144"/>
      <c r="K20" s="144"/>
      <c r="L20" s="144"/>
      <c r="M20" s="144"/>
      <c r="N20" s="144"/>
      <c r="O20" s="145">
        <f>SUM(C20:N20)</f>
        <v>296150126.39000005</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7622026.6799999997</v>
      </c>
      <c r="I21" s="122">
        <v>8116538.2699999996</v>
      </c>
      <c r="J21" s="122"/>
      <c r="K21" s="122"/>
      <c r="L21" s="122"/>
      <c r="M21" s="122"/>
      <c r="N21" s="122"/>
      <c r="O21" s="147">
        <f>SUM(C21:N21)</f>
        <v>49408749.299999997</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7294732.6500000004</v>
      </c>
      <c r="I22" s="156">
        <v>7767034.7199999997</v>
      </c>
      <c r="J22" s="156"/>
      <c r="K22" s="156"/>
      <c r="L22" s="156"/>
      <c r="M22" s="156"/>
      <c r="N22" s="156"/>
      <c r="O22" s="157">
        <f>SUM(C22:N22)</f>
        <v>47284474.019999996</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v>596285</v>
      </c>
      <c r="J23" s="138"/>
      <c r="K23" s="122"/>
      <c r="L23" s="122"/>
      <c r="M23" s="122"/>
      <c r="N23" s="122"/>
      <c r="O23" s="147">
        <f>SUM(C23:N23)</f>
        <v>3778507</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3101770.91</v>
      </c>
      <c r="I24" s="39">
        <v>3465946.82</v>
      </c>
      <c r="J24" s="39"/>
      <c r="K24" s="39"/>
      <c r="L24" s="39"/>
      <c r="M24" s="39"/>
      <c r="N24" s="39"/>
      <c r="O24" s="140">
        <f>SUM(C24:N24)</f>
        <v>21226363.43</v>
      </c>
      <c r="P24" s="56"/>
      <c r="Q24" s="56"/>
      <c r="R24" s="57"/>
    </row>
    <row r="25" spans="1:18" s="58" customFormat="1" ht="11.25" customHeight="1">
      <c r="A25" s="56"/>
      <c r="B25" s="146" t="s">
        <v>12</v>
      </c>
      <c r="C25" s="150">
        <v>69.39</v>
      </c>
      <c r="D25" s="150">
        <v>66.13</v>
      </c>
      <c r="E25" s="150">
        <v>78.17</v>
      </c>
      <c r="F25" s="150">
        <v>83.67</v>
      </c>
      <c r="G25" s="150">
        <v>85.85</v>
      </c>
      <c r="H25" s="150">
        <v>84.1</v>
      </c>
      <c r="I25" s="150">
        <v>81.58</v>
      </c>
      <c r="J25" s="150"/>
      <c r="K25" s="150"/>
      <c r="L25" s="150"/>
      <c r="M25" s="150"/>
      <c r="N25" s="150"/>
      <c r="O25" s="151">
        <f>+O20/O23</f>
        <v>78.377551342368832</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v>0.93500000000000005</v>
      </c>
      <c r="J26" s="172"/>
      <c r="K26" s="172"/>
      <c r="L26" s="172"/>
      <c r="M26" s="172"/>
      <c r="N26" s="172"/>
      <c r="O26" s="172">
        <v>0.93430000000000002</v>
      </c>
      <c r="P26" s="56"/>
      <c r="Q26" s="56"/>
      <c r="R26" s="57"/>
    </row>
    <row r="27" spans="1:18" s="58" customFormat="1" ht="11.25" customHeight="1">
      <c r="A27" s="56"/>
      <c r="B27" s="169" t="s">
        <v>33</v>
      </c>
      <c r="C27" s="170">
        <v>489.44</v>
      </c>
      <c r="D27" s="170">
        <v>475.69</v>
      </c>
      <c r="E27" s="170">
        <v>479.65</v>
      </c>
      <c r="F27" s="170">
        <v>471.32</v>
      </c>
      <c r="G27" s="170">
        <v>467.73</v>
      </c>
      <c r="H27" s="170">
        <v>469.41</v>
      </c>
      <c r="I27" s="170">
        <v>462.94</v>
      </c>
      <c r="J27" s="170"/>
      <c r="K27" s="170"/>
      <c r="L27" s="171"/>
      <c r="M27" s="171"/>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v>1663817750</v>
      </c>
      <c r="J31" s="198"/>
      <c r="K31" s="199"/>
      <c r="L31" s="199"/>
      <c r="M31" s="199"/>
      <c r="N31" s="199"/>
      <c r="O31" s="200">
        <f t="shared" ref="O31:O37" si="0">SUM(C31:N31)</f>
        <v>10640749600</v>
      </c>
      <c r="P31" s="200">
        <v>22493240.620000005</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v>2840654530</v>
      </c>
      <c r="J32" s="201"/>
      <c r="K32" s="202"/>
      <c r="L32" s="202"/>
      <c r="M32" s="202"/>
      <c r="N32" s="202"/>
      <c r="O32" s="203">
        <f t="shared" si="0"/>
        <v>19696895440</v>
      </c>
      <c r="P32" s="203">
        <v>41606281.840000004</v>
      </c>
      <c r="Q32" s="6"/>
      <c r="R32" s="6"/>
    </row>
    <row r="33" spans="2:16" s="6" customFormat="1" ht="12" customHeight="1">
      <c r="B33" s="98" t="s">
        <v>107</v>
      </c>
      <c r="C33" s="198">
        <v>122740050</v>
      </c>
      <c r="D33" s="198">
        <v>112296100</v>
      </c>
      <c r="E33" s="198">
        <v>109486900</v>
      </c>
      <c r="F33" s="198">
        <v>124262900</v>
      </c>
      <c r="G33" s="198">
        <v>132434250</v>
      </c>
      <c r="H33" s="198">
        <v>115284150</v>
      </c>
      <c r="I33" s="198">
        <v>153692950</v>
      </c>
      <c r="J33" s="198"/>
      <c r="K33" s="199"/>
      <c r="L33" s="199"/>
      <c r="M33" s="199"/>
      <c r="N33" s="199"/>
      <c r="O33" s="200">
        <f t="shared" si="0"/>
        <v>870197300</v>
      </c>
      <c r="P33" s="200">
        <v>1839488.74</v>
      </c>
    </row>
    <row r="34" spans="2:16" s="6" customFormat="1" ht="12" customHeight="1">
      <c r="B34" s="100" t="s">
        <v>108</v>
      </c>
      <c r="C34" s="201">
        <v>14561651823</v>
      </c>
      <c r="D34" s="201">
        <v>12883452431</v>
      </c>
      <c r="E34" s="201">
        <v>14468744645</v>
      </c>
      <c r="F34" s="201">
        <v>15442337321</v>
      </c>
      <c r="G34" s="201">
        <v>16613035743</v>
      </c>
      <c r="H34" s="201">
        <v>16719957372</v>
      </c>
      <c r="I34" s="201">
        <v>17788910776</v>
      </c>
      <c r="J34" s="201"/>
      <c r="K34" s="202"/>
      <c r="L34" s="202"/>
      <c r="M34" s="202"/>
      <c r="N34" s="202"/>
      <c r="O34" s="203">
        <f t="shared" si="0"/>
        <v>108478090111</v>
      </c>
      <c r="P34" s="203">
        <v>229328080.94</v>
      </c>
    </row>
    <row r="35" spans="2:16" s="6" customFormat="1" ht="12" customHeight="1">
      <c r="B35" s="98" t="s">
        <v>109</v>
      </c>
      <c r="C35" s="198">
        <v>59596675</v>
      </c>
      <c r="D35" s="198">
        <v>53929850</v>
      </c>
      <c r="E35" s="198">
        <v>49592005</v>
      </c>
      <c r="F35" s="198">
        <v>58096020</v>
      </c>
      <c r="G35" s="198">
        <v>60609955</v>
      </c>
      <c r="H35" s="198">
        <v>62705690</v>
      </c>
      <c r="I35" s="198">
        <v>73179550</v>
      </c>
      <c r="J35" s="198"/>
      <c r="K35" s="199"/>
      <c r="L35" s="199"/>
      <c r="M35" s="199"/>
      <c r="N35" s="199"/>
      <c r="O35" s="200">
        <f t="shared" si="0"/>
        <v>417709745</v>
      </c>
      <c r="P35" s="200">
        <v>883034.24000000011</v>
      </c>
    </row>
    <row r="36" spans="2:16" s="6" customFormat="1" ht="18" customHeight="1">
      <c r="B36" s="205" t="s">
        <v>3</v>
      </c>
      <c r="C36" s="206">
        <f t="shared" ref="C36:N36" si="1">SUM(C31:C35)</f>
        <v>19010809698</v>
      </c>
      <c r="D36" s="206">
        <f t="shared" si="1"/>
        <v>16895310381</v>
      </c>
      <c r="E36" s="206">
        <f t="shared" si="1"/>
        <v>18591000200</v>
      </c>
      <c r="F36" s="206">
        <f t="shared" si="1"/>
        <v>20167146191</v>
      </c>
      <c r="G36" s="206">
        <f t="shared" si="1"/>
        <v>21472686798</v>
      </c>
      <c r="H36" s="206">
        <f t="shared" si="1"/>
        <v>21446433372</v>
      </c>
      <c r="I36" s="206">
        <f t="shared" si="1"/>
        <v>22520255556</v>
      </c>
      <c r="J36" s="206">
        <f t="shared" si="1"/>
        <v>0</v>
      </c>
      <c r="K36" s="206">
        <f t="shared" si="1"/>
        <v>0</v>
      </c>
      <c r="L36" s="206">
        <f t="shared" si="1"/>
        <v>0</v>
      </c>
      <c r="M36" s="206">
        <f t="shared" si="1"/>
        <v>0</v>
      </c>
      <c r="N36" s="206">
        <f t="shared" si="1"/>
        <v>0</v>
      </c>
      <c r="O36" s="207">
        <f t="shared" si="0"/>
        <v>140103642196</v>
      </c>
      <c r="P36" s="206">
        <f>SUM(P31:P35)</f>
        <v>296150126.38</v>
      </c>
    </row>
    <row r="37" spans="2:16" s="6" customFormat="1" ht="18" customHeight="1">
      <c r="B37" s="91" t="s">
        <v>10</v>
      </c>
      <c r="C37" s="91">
        <f t="shared" ref="C37:I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48646164.850736596</v>
      </c>
      <c r="J37" s="91"/>
      <c r="K37" s="91"/>
      <c r="L37" s="91"/>
      <c r="M37" s="91"/>
      <c r="N37" s="91"/>
      <c r="O37" s="207">
        <f t="shared" si="0"/>
        <v>296150126.36995524</v>
      </c>
      <c r="P37" s="91"/>
    </row>
    <row r="38" spans="2:16" s="6" customFormat="1" ht="16.5" customHeight="1">
      <c r="B38" s="91" t="s">
        <v>32</v>
      </c>
      <c r="C38" s="109">
        <v>489.44</v>
      </c>
      <c r="D38" s="109">
        <v>475.69</v>
      </c>
      <c r="E38" s="109">
        <v>479.65</v>
      </c>
      <c r="F38" s="92">
        <v>471.32</v>
      </c>
      <c r="G38" s="92">
        <v>467.73</v>
      </c>
      <c r="H38" s="92">
        <v>469.41</v>
      </c>
      <c r="I38" s="92">
        <v>462.94</v>
      </c>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c r="K42" s="114"/>
      <c r="L42" s="114"/>
      <c r="M42" s="114"/>
      <c r="N42" s="114"/>
      <c r="O42" s="110">
        <v>7.5950000000000004E-2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c r="K43" s="113"/>
      <c r="L43" s="113"/>
      <c r="M43" s="113"/>
      <c r="N43" s="113"/>
      <c r="O43" s="111">
        <v>0.14058999999999999</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c r="K44" s="114"/>
      <c r="L44" s="114"/>
      <c r="M44" s="114"/>
      <c r="N44" s="114"/>
      <c r="O44" s="110">
        <v>6.1999999999999998E-3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c r="K45" s="113"/>
      <c r="L45" s="113"/>
      <c r="M45" s="113"/>
      <c r="N45" s="113"/>
      <c r="O45" s="111">
        <v>0.77427000000000001</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c r="K46" s="114"/>
      <c r="L46" s="114"/>
      <c r="M46" s="114"/>
      <c r="N46" s="114"/>
      <c r="O46" s="110">
        <v>2.98E-3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0.99987999999999999</v>
      </c>
      <c r="J47" s="189">
        <f>SUM(J42:J46)</f>
        <v>0</v>
      </c>
      <c r="K47" s="189">
        <f t="shared" ref="K47:O47" si="4">SUM(K42:K46)</f>
        <v>0</v>
      </c>
      <c r="L47" s="189">
        <f t="shared" si="4"/>
        <v>0</v>
      </c>
      <c r="M47" s="189">
        <f t="shared" si="4"/>
        <v>0</v>
      </c>
      <c r="N47" s="189">
        <f t="shared" si="4"/>
        <v>0</v>
      </c>
      <c r="O47" s="190">
        <f t="shared" si="4"/>
        <v>0.99999000000000005</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2011-08-23T20:44:52Z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1408391050</vt:i4>
  </property>
  <property fmtid="{D5CDD505-2E9C-101B-9397-08002B2CF9AE}" pid="3" name="_NewReviewCycle">
    <vt:lpwstr/>
  </property>
  <property fmtid="{D5CDD505-2E9C-101B-9397-08002B2CF9AE}" pid="4" name="_EmailSubject">
    <vt:lpwstr>Datos Comunicado-Newsletter y Boletín Estadístico - JULIO 2011</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PreviousAdHocReviewCycleID">
    <vt:i4>1408391050</vt:i4>
  </property>
</Properties>
</file>