
<file path=[Content_Types].xml><?xml version="1.0" encoding="utf-8"?>
<Types xmlns="http://schemas.openxmlformats.org/package/2006/content-types">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5" yWindow="5940" windowWidth="19260" windowHeight="6000" tabRatio="931"/>
  </bookViews>
  <sheets>
    <sheet name="Indice" sheetId="5" r:id="rId1"/>
    <sheet name="Oferta de Juegos" sheetId="11" r:id="rId2"/>
    <sheet name="Parque de Máquinas" sheetId="8" r:id="rId3"/>
    <sheet name="Posiciones de Juego" sheetId="12" r:id="rId4"/>
    <sheet name="Ingresos Brutos del Juego" sheetId="1" r:id="rId5"/>
    <sheet name="Impuestos" sheetId="2" r:id="rId6"/>
    <sheet name="Visitas" sheetId="3" r:id="rId7"/>
    <sheet name="Retorno Máquinas" sheetId="7" r:id="rId8"/>
    <sheet name="Resumen Industria" sheetId="4" r:id="rId9"/>
    <sheet name="Glosario" sheetId="6" r:id="rId10"/>
  </sheets>
  <definedNames>
    <definedName name="_xlnm.Print_Area" localSheetId="9">Glosario!$A$1:$E$18</definedName>
    <definedName name="_xlnm.Print_Area" localSheetId="5">Impuestos!$A$1:$Q$48</definedName>
    <definedName name="_xlnm.Print_Area" localSheetId="0">Indice!$A$1:$E$28</definedName>
    <definedName name="_xlnm.Print_Area" localSheetId="4">'Ingresos Brutos del Juego'!$A$1:$R$27</definedName>
    <definedName name="_xlnm.Print_Area" localSheetId="1">'Oferta de Juegos'!$A$1:$I$28</definedName>
    <definedName name="_xlnm.Print_Area" localSheetId="2">'Parque de Máquinas'!$A$1:$P$28</definedName>
    <definedName name="_xlnm.Print_Area" localSheetId="3">'Posiciones de Juego'!$A$1:$J$67</definedName>
    <definedName name="_xlnm.Print_Area" localSheetId="8">'Resumen Industria'!$A$1:$Q$48</definedName>
    <definedName name="_xlnm.Print_Area" localSheetId="7">'Retorno Máquinas'!$A$1:$Q$47</definedName>
    <definedName name="_xlnm.Print_Area" localSheetId="6">Visitas!$A$1:$Q$68</definedName>
  </definedNames>
  <calcPr calcId="125725"/>
</workbook>
</file>

<file path=xl/calcChain.xml><?xml version="1.0" encoding="utf-8"?>
<calcChain xmlns="http://schemas.openxmlformats.org/spreadsheetml/2006/main">
  <c r="L47" i="4"/>
  <c r="L37"/>
  <c r="L36"/>
  <c r="L26" i="7"/>
  <c r="L45" i="3"/>
  <c r="L47" i="2"/>
  <c r="L26"/>
  <c r="L26" i="1"/>
  <c r="K37" i="4"/>
  <c r="K26" i="7" l="1"/>
  <c r="K45" i="3"/>
  <c r="K47" i="2"/>
  <c r="K26"/>
  <c r="K26" i="1"/>
  <c r="O24" i="8"/>
  <c r="I26" i="7"/>
  <c r="I45" i="3"/>
  <c r="H47" i="4"/>
  <c r="H37"/>
  <c r="H36"/>
  <c r="I36"/>
  <c r="I37" s="1"/>
  <c r="J36"/>
  <c r="J37" s="1"/>
  <c r="K36"/>
  <c r="H45" i="3" l="1"/>
  <c r="L26" i="8"/>
  <c r="G37" i="4" l="1"/>
  <c r="G36"/>
  <c r="G45" i="3"/>
  <c r="G47" i="2"/>
  <c r="G26"/>
  <c r="G26" i="1"/>
  <c r="G26" i="7"/>
  <c r="F36" i="4" l="1"/>
  <c r="F37" s="1"/>
  <c r="F45" i="3"/>
  <c r="E37" i="4"/>
  <c r="E36"/>
  <c r="E26" i="7"/>
  <c r="E45" i="3"/>
  <c r="E47" i="2"/>
  <c r="E26"/>
  <c r="E26" i="1"/>
  <c r="D37" i="4" l="1"/>
  <c r="D36"/>
  <c r="D26" i="7" l="1"/>
  <c r="D45" i="3"/>
  <c r="D47" i="2"/>
  <c r="D26"/>
  <c r="D26" i="1"/>
  <c r="O37" i="4" l="1"/>
  <c r="B67" i="12" l="1"/>
  <c r="O47" i="4" l="1"/>
  <c r="K47"/>
  <c r="J47"/>
  <c r="I47"/>
  <c r="G47"/>
  <c r="F47"/>
  <c r="E47"/>
  <c r="D47"/>
  <c r="C47"/>
  <c r="C36"/>
  <c r="C37" s="1"/>
  <c r="O35"/>
  <c r="O34"/>
  <c r="O33"/>
  <c r="O32"/>
  <c r="O31"/>
  <c r="P36" l="1"/>
  <c r="O36"/>
  <c r="B28" i="8" l="1"/>
  <c r="B27" i="12"/>
  <c r="O24" i="7"/>
  <c r="O23"/>
  <c r="O22"/>
  <c r="O21"/>
  <c r="O20"/>
  <c r="O19"/>
  <c r="O18"/>
  <c r="O17"/>
  <c r="O16"/>
  <c r="O15"/>
  <c r="O14"/>
  <c r="O13"/>
  <c r="O12"/>
  <c r="O11"/>
  <c r="O10"/>
  <c r="O43" i="3"/>
  <c r="O42"/>
  <c r="O41"/>
  <c r="O40"/>
  <c r="O39"/>
  <c r="O38"/>
  <c r="O37"/>
  <c r="O36"/>
  <c r="O35"/>
  <c r="O34"/>
  <c r="O33"/>
  <c r="O32"/>
  <c r="O31"/>
  <c r="O30"/>
  <c r="O29"/>
  <c r="O45" i="2"/>
  <c r="O44"/>
  <c r="O43"/>
  <c r="O42"/>
  <c r="O41"/>
  <c r="O40"/>
  <c r="O39"/>
  <c r="O38"/>
  <c r="O37"/>
  <c r="O36"/>
  <c r="O35"/>
  <c r="O34"/>
  <c r="O33"/>
  <c r="O32"/>
  <c r="O31"/>
  <c r="O24"/>
  <c r="O23"/>
  <c r="O22"/>
  <c r="O21"/>
  <c r="O20"/>
  <c r="O19"/>
  <c r="O18"/>
  <c r="O17"/>
  <c r="O16"/>
  <c r="O15"/>
  <c r="O14"/>
  <c r="O13"/>
  <c r="O12"/>
  <c r="O11"/>
  <c r="O10"/>
  <c r="I13" i="12"/>
  <c r="I14"/>
  <c r="I15"/>
  <c r="I16"/>
  <c r="I17"/>
  <c r="I18"/>
  <c r="I19"/>
  <c r="I20"/>
  <c r="I21"/>
  <c r="I22"/>
  <c r="I23"/>
  <c r="I24"/>
  <c r="I25"/>
  <c r="I12"/>
  <c r="I11"/>
  <c r="H26"/>
  <c r="G26"/>
  <c r="F26"/>
  <c r="E26"/>
  <c r="D26"/>
  <c r="I26" l="1"/>
  <c r="H26" i="11" l="1"/>
  <c r="G26"/>
  <c r="F26"/>
  <c r="E26"/>
  <c r="D26"/>
  <c r="N26" i="8" l="1"/>
  <c r="M26"/>
  <c r="K26"/>
  <c r="J26"/>
  <c r="I26"/>
  <c r="H26"/>
  <c r="G26"/>
  <c r="F26"/>
  <c r="E26"/>
  <c r="D26"/>
  <c r="C26"/>
  <c r="O25"/>
  <c r="O23"/>
  <c r="O22"/>
  <c r="O21"/>
  <c r="O20"/>
  <c r="O19"/>
  <c r="O18"/>
  <c r="O17"/>
  <c r="O16"/>
  <c r="O15"/>
  <c r="O14"/>
  <c r="O13"/>
  <c r="O12"/>
  <c r="O11"/>
  <c r="O26" l="1"/>
  <c r="P12" l="1"/>
  <c r="L27"/>
  <c r="P23"/>
  <c r="F27"/>
  <c r="C27"/>
  <c r="P19"/>
  <c r="I27"/>
  <c r="J27"/>
  <c r="N27"/>
  <c r="P17"/>
  <c r="P25"/>
  <c r="P21"/>
  <c r="M27"/>
  <c r="H27"/>
  <c r="D27"/>
  <c r="K27"/>
  <c r="G27"/>
  <c r="P13"/>
  <c r="E27"/>
  <c r="O27" s="1"/>
  <c r="P15"/>
  <c r="P11"/>
  <c r="P24"/>
  <c r="P14"/>
  <c r="P18"/>
  <c r="P22"/>
  <c r="P20"/>
  <c r="P16"/>
  <c r="N25" i="7"/>
  <c r="P26" i="8" l="1"/>
  <c r="N44" i="3"/>
  <c r="N25"/>
  <c r="N46" i="2"/>
  <c r="N25"/>
  <c r="M25" i="7" l="1"/>
  <c r="M44" i="3"/>
  <c r="M25"/>
  <c r="M46" i="2"/>
  <c r="M25"/>
  <c r="L44" i="3" l="1"/>
  <c r="L25"/>
  <c r="L25" i="7" l="1"/>
  <c r="L46" i="2"/>
  <c r="P46"/>
  <c r="L25"/>
  <c r="O24" i="1"/>
  <c r="O23"/>
  <c r="O22"/>
  <c r="O21"/>
  <c r="O20"/>
  <c r="O19"/>
  <c r="O18"/>
  <c r="O17"/>
  <c r="O16"/>
  <c r="O15"/>
  <c r="O14"/>
  <c r="O13"/>
  <c r="O12"/>
  <c r="O11"/>
  <c r="O10"/>
  <c r="K25" i="7"/>
  <c r="K44" i="3"/>
  <c r="K25"/>
  <c r="P25" i="2"/>
  <c r="K46"/>
  <c r="K25"/>
  <c r="K25" i="1"/>
  <c r="J25" i="7"/>
  <c r="J26" s="1"/>
  <c r="J44" i="3"/>
  <c r="J45" s="1"/>
  <c r="J25"/>
  <c r="O13"/>
  <c r="O14"/>
  <c r="J46" i="2"/>
  <c r="J47" s="1"/>
  <c r="J25"/>
  <c r="J26" s="1"/>
  <c r="I25" i="7"/>
  <c r="I44" i="3"/>
  <c r="I25"/>
  <c r="I46" i="2"/>
  <c r="I47" s="1"/>
  <c r="I25"/>
  <c r="I26" s="1"/>
  <c r="I25" i="1"/>
  <c r="I26" s="1"/>
  <c r="J25"/>
  <c r="J26" s="1"/>
  <c r="L25"/>
  <c r="M25"/>
  <c r="N25"/>
  <c r="H25" i="7"/>
  <c r="H26" s="1"/>
  <c r="H44" i="3"/>
  <c r="H25"/>
  <c r="H25" i="2"/>
  <c r="H26" s="1"/>
  <c r="H46"/>
  <c r="H47" s="1"/>
  <c r="H25" i="1"/>
  <c r="H26" s="1"/>
  <c r="G25" i="7"/>
  <c r="F25"/>
  <c r="F26" s="1"/>
  <c r="E25"/>
  <c r="D25"/>
  <c r="C25"/>
  <c r="C26" s="1"/>
  <c r="D44" i="3"/>
  <c r="E44"/>
  <c r="F44"/>
  <c r="G44"/>
  <c r="C44"/>
  <c r="C45" s="1"/>
  <c r="D25"/>
  <c r="E25"/>
  <c r="F25"/>
  <c r="G25"/>
  <c r="C25"/>
  <c r="D46" i="2"/>
  <c r="E46"/>
  <c r="F46"/>
  <c r="F47" s="1"/>
  <c r="G46"/>
  <c r="C46"/>
  <c r="C47" s="1"/>
  <c r="D25"/>
  <c r="E25"/>
  <c r="F25"/>
  <c r="F26" s="1"/>
  <c r="G25"/>
  <c r="C25"/>
  <c r="C26" s="1"/>
  <c r="D25" i="1"/>
  <c r="E25"/>
  <c r="F25"/>
  <c r="F26" s="1"/>
  <c r="O26" s="1"/>
  <c r="G25"/>
  <c r="C25"/>
  <c r="C26" s="1"/>
  <c r="O10" i="3"/>
  <c r="O24" i="4"/>
  <c r="O23"/>
  <c r="O22"/>
  <c r="O21"/>
  <c r="O20"/>
  <c r="O14"/>
  <c r="O13"/>
  <c r="O12"/>
  <c r="O11"/>
  <c r="O10"/>
  <c r="O24" i="3"/>
  <c r="O15"/>
  <c r="O16"/>
  <c r="O17"/>
  <c r="O18"/>
  <c r="O19"/>
  <c r="O20"/>
  <c r="O21"/>
  <c r="O22"/>
  <c r="O23"/>
  <c r="O12"/>
  <c r="O11"/>
  <c r="P25" i="1"/>
  <c r="O47" i="2" l="1"/>
  <c r="O26"/>
  <c r="O15" i="4"/>
  <c r="O26" i="7"/>
  <c r="O25"/>
  <c r="O25" i="2"/>
  <c r="O44" i="3"/>
  <c r="O25" i="4"/>
  <c r="P25" i="7"/>
  <c r="O46" i="2"/>
  <c r="O25" i="3"/>
  <c r="O25" i="1"/>
  <c r="O45" i="3"/>
  <c r="P44"/>
</calcChain>
</file>

<file path=xl/sharedStrings.xml><?xml version="1.0" encoding="utf-8"?>
<sst xmlns="http://schemas.openxmlformats.org/spreadsheetml/2006/main" count="593" uniqueCount="156">
  <si>
    <t>Oct</t>
  </si>
  <si>
    <t>Nov</t>
  </si>
  <si>
    <t>Dic</t>
  </si>
  <si>
    <t>Total</t>
  </si>
  <si>
    <t>Enjoy Antofagasta</t>
  </si>
  <si>
    <t>Casino de Colchagua</t>
  </si>
  <si>
    <t>Gran Casino de Talca</t>
  </si>
  <si>
    <t>Termas de Chillán</t>
  </si>
  <si>
    <t>Marina del Sol</t>
  </si>
  <si>
    <t>Total $</t>
  </si>
  <si>
    <t>Total US$</t>
  </si>
  <si>
    <t>Impuesto por entradas (0,07 UTM)</t>
  </si>
  <si>
    <t>Gasto promedio por visita</t>
  </si>
  <si>
    <t>Casinos de Juego</t>
  </si>
  <si>
    <t>Casino Gran Los Angeles</t>
  </si>
  <si>
    <t>Dreams Temuco</t>
  </si>
  <si>
    <t>Dreams Valdivia</t>
  </si>
  <si>
    <t>Dreams Punta Arenas</t>
  </si>
  <si>
    <t>Monticello Grand Casino</t>
  </si>
  <si>
    <t>Impuesto específico al juego (20%)</t>
  </si>
  <si>
    <t>IVA al juego (19%)</t>
  </si>
  <si>
    <t>Corresponden a la suma de los ingresos brutos en las mesas de juego, máquinas de azar y bingo, en que dicha recaudación bruta es la diferencia entre el valor de apertura y cierre, considerando las adiciones o deducciones que corresponda.</t>
  </si>
  <si>
    <t>En el artículo 59 de la Ley N°19.995 se establece un impuesto con tasa del 20%, sobre los ingresos brutos que obtengan las sociedades operadoras de casinos de juego. Éste se debe aplicar sobre los ingresos brutos obtenidos en la explotación de los juegos autorizados, previa deducción del monto por impuesto al valor agregado (IVA) y el monto para los pagos provisionales obligatorios (PPM).</t>
  </si>
  <si>
    <t>IMPUESTO POR ENTRADAS</t>
  </si>
  <si>
    <t>En el artículo 58 de la Ley N°19.995 se establece un impuesto por el ingreso a las salas de juego, el que se debe calcular como: 0,07 veces el valor de la Unidad Tributaria Mensual (UTM) por el número de visitas que ingresen a las salas de juego del casino.</t>
  </si>
  <si>
    <t>Corresponde a la razón entre la suma de los premios ganados por los clientes en cada una de las jugadas en las máquinas de azar y el monto total apostado por los clientes en cada una de dichas jugadas.</t>
  </si>
  <si>
    <t>Casinos</t>
  </si>
  <si>
    <t>Año</t>
  </si>
  <si>
    <t>Mayor valor</t>
  </si>
  <si>
    <t>Total visitas (número)</t>
  </si>
  <si>
    <t>Gasto promedio</t>
  </si>
  <si>
    <t>Gasto promedio US$</t>
  </si>
  <si>
    <t>Dólar promedio observado</t>
  </si>
  <si>
    <t>Dólar promedio observado ($)</t>
  </si>
  <si>
    <t>Total ($)</t>
  </si>
  <si>
    <t>Total (US$)</t>
  </si>
  <si>
    <t>Casino Sol Calama</t>
  </si>
  <si>
    <t>Casino de Juegos del Pacífico</t>
  </si>
  <si>
    <t>($)</t>
  </si>
  <si>
    <t>(US$)</t>
  </si>
  <si>
    <t>Casino de Juego de Rinconada</t>
  </si>
  <si>
    <t>Casino Sol Osorno</t>
  </si>
  <si>
    <t>Casino Gran Los Ángeles</t>
  </si>
  <si>
    <t>Enero</t>
  </si>
  <si>
    <t>Febrero</t>
  </si>
  <si>
    <t>Marzo</t>
  </si>
  <si>
    <t>Abril</t>
  </si>
  <si>
    <t>Mayo</t>
  </si>
  <si>
    <t>Junio</t>
  </si>
  <si>
    <t>Julio</t>
  </si>
  <si>
    <t>Agosto</t>
  </si>
  <si>
    <t>Septiembre</t>
  </si>
  <si>
    <t>IVA AL JUEGO ($)</t>
  </si>
  <si>
    <t xml:space="preserve">NÚMERO DE VISITAS </t>
  </si>
  <si>
    <t>IMPUESTO POR ENTRADAS ($)</t>
  </si>
  <si>
    <t>GASTO PROMEDIO POR VISITA ($)</t>
  </si>
  <si>
    <t>PORCENTAJE DE RETORNO REAL A CLIENTES EN MÁQUINAS DE AZAR (%)</t>
  </si>
  <si>
    <t>RESUMEN DE RESULTADOS DE LA INDUSTRIA DE CASINOS DE JUEGO ($)</t>
  </si>
  <si>
    <t>RESUMEN DE RESULTADOS DE LA INDUSTRIA DE CASINOS DE JUEGO (US$)</t>
  </si>
  <si>
    <t xml:space="preserve">GLOSARIO </t>
  </si>
  <si>
    <t>IMPUESTO ESPECÍFICO AL JUEGO ($)</t>
  </si>
  <si>
    <t>MONTO TOTAL APOSTADO EN MÁQUINAS DE AZAR ($)</t>
  </si>
  <si>
    <t>INGRESOS BRUTOS DEL JUEGO O WIN ($)</t>
  </si>
  <si>
    <t>Ingresos brutos del juego</t>
  </si>
  <si>
    <t>IMPUESTO ESPECÍFICO AL JUEGO</t>
  </si>
  <si>
    <t xml:space="preserve">PORCENTAJE RETORNO REAL CLIENTES DE MÁQUINAS DE AZAR  (%) </t>
  </si>
  <si>
    <t xml:space="preserve">   Ingresos Brutos del Juego o Win </t>
  </si>
  <si>
    <t xml:space="preserve">   IVA al Juego </t>
  </si>
  <si>
    <t xml:space="preserve">   Número de Visitas </t>
  </si>
  <si>
    <t xml:space="preserve">   Impuesto por Entradas </t>
  </si>
  <si>
    <t xml:space="preserve">   Gasto Promedio por Visita </t>
  </si>
  <si>
    <t xml:space="preserve">   Monto Total Apostado en Máquinas de Azar </t>
  </si>
  <si>
    <t xml:space="preserve">   Porcentaje de Retorno Real a Clientes en Máquinas de Azar </t>
  </si>
  <si>
    <t xml:space="preserve">   Resumen de Resultados de la Industria de Casinos de Juego</t>
  </si>
  <si>
    <t xml:space="preserve">   Glosario</t>
  </si>
  <si>
    <t xml:space="preserve">   Impuesto Específico al Juego </t>
  </si>
  <si>
    <t>INGRESOS BRUTOS DEL JUEGO O WIN</t>
  </si>
  <si>
    <t>Octubre</t>
  </si>
  <si>
    <t>Noviembre</t>
  </si>
  <si>
    <t>Diciembre</t>
  </si>
  <si>
    <t>Antay Casino &amp; Hotel</t>
  </si>
  <si>
    <t>Total por Fabricante</t>
  </si>
  <si>
    <t>% Participación</t>
  </si>
  <si>
    <t>ANSWORTH</t>
  </si>
  <si>
    <t>ARISTOCRAT</t>
  </si>
  <si>
    <t>ATRONIC</t>
  </si>
  <si>
    <t>BALLY</t>
  </si>
  <si>
    <t>ID Interactive</t>
  </si>
  <si>
    <t>IGT</t>
  </si>
  <si>
    <t>KONAMI</t>
  </si>
  <si>
    <t>MERKUR</t>
  </si>
  <si>
    <t>NOVOMATIC</t>
  </si>
  <si>
    <t>UNDESA</t>
  </si>
  <si>
    <t>WILLIAMS</t>
  </si>
  <si>
    <t>Australia</t>
  </si>
  <si>
    <t>Australia-USA</t>
  </si>
  <si>
    <t>Alemania-USA</t>
  </si>
  <si>
    <t>USA</t>
  </si>
  <si>
    <t>USA-Japón</t>
  </si>
  <si>
    <t>Alemania</t>
  </si>
  <si>
    <t>Austria</t>
  </si>
  <si>
    <t>España</t>
  </si>
  <si>
    <t xml:space="preserve">   Número de Máquinas de Azar por Fabricante y Procedencia </t>
  </si>
  <si>
    <t>Total por Casino</t>
  </si>
  <si>
    <t>Categoría de Juego</t>
  </si>
  <si>
    <t>Ruleta</t>
  </si>
  <si>
    <t>Cartas</t>
  </si>
  <si>
    <t>Dados</t>
  </si>
  <si>
    <t>Máquinas de azar</t>
  </si>
  <si>
    <t>Bingo</t>
  </si>
  <si>
    <t>PARTICIPACION EN WIN POR CATEGORÍA DE JUEGO (%)</t>
  </si>
  <si>
    <t>Retorno real a clientes máquinas de azar</t>
  </si>
  <si>
    <t>Comuna</t>
  </si>
  <si>
    <t>N° de Mesas</t>
  </si>
  <si>
    <t>N° de Máquinas de Azar</t>
  </si>
  <si>
    <t>N° de Posiciones de Bingo</t>
  </si>
  <si>
    <t>Calama</t>
  </si>
  <si>
    <t>Antofagasta</t>
  </si>
  <si>
    <t>Copiapó</t>
  </si>
  <si>
    <t>San Antonio</t>
  </si>
  <si>
    <t>Rinconada</t>
  </si>
  <si>
    <t>Mostazal</t>
  </si>
  <si>
    <t>Santa Cruz</t>
  </si>
  <si>
    <t>Talca</t>
  </si>
  <si>
    <t>Pinto</t>
  </si>
  <si>
    <t>Talcahuano</t>
  </si>
  <si>
    <t>Los Angeles</t>
  </si>
  <si>
    <t>Temuco</t>
  </si>
  <si>
    <t>Valdivia</t>
  </si>
  <si>
    <t>Osorno</t>
  </si>
  <si>
    <t>Punta Arenas</t>
  </si>
  <si>
    <t>Casino Rinconada</t>
  </si>
  <si>
    <t xml:space="preserve">   Posiciones de Juego por Categoría de Juego</t>
  </si>
  <si>
    <t>Mesas de Juego</t>
  </si>
  <si>
    <t>Máquinas de Azar</t>
  </si>
  <si>
    <t>Total Posiciones de Juego</t>
  </si>
  <si>
    <t>IVA AL JUEGO</t>
  </si>
  <si>
    <t>Es el impuesto al valor agregado de los juegos del casino, que resulta de restar los ingresos brutos totales del juego o “Win” a los ingresos brutos sin IVA. 
Este es un valor teórico y no necesariamente es el monto de dinero que la sociedad operadora debe pagar efectivamente cada mes por los distintos negocios del giro, como por ejemplo los servicios anexos.</t>
  </si>
  <si>
    <t xml:space="preserve">   Oferta de Juegos por Categoría</t>
  </si>
  <si>
    <t xml:space="preserve">   Win Diario por Posición de Juego, según Categoría</t>
  </si>
  <si>
    <t xml:space="preserve">   Win y participación por Categoría de Juego</t>
  </si>
  <si>
    <t>POSICIÓN DE JUEGO</t>
  </si>
  <si>
    <t>WIN DIARIO POR POSICIÓN DE JUEGO</t>
  </si>
  <si>
    <t xml:space="preserve">Corresponde al asiento o lugar disponible para que un jugador pueda apostar en alguno de los juegos del casino. Para cada mesa de juego se consideran las apuestas dispuestas en los paños, para las máquinas de azar cada una de éstas y para el bingo el número de posiciones, es decir, de asientos en el salón. </t>
  </si>
  <si>
    <t>Es la división del  win de un determinado período de tiempo por el número de días de operación en ese período, y a su vez la división por el número total de posiciones de juego consideradas.</t>
  </si>
  <si>
    <t>Gasto Promedio Año 2011</t>
  </si>
  <si>
    <t>INGRESOS BRUTOS O WIN POR CATEGORÍA DE JUEGO ($)</t>
  </si>
  <si>
    <t>TECNO BISON</t>
  </si>
  <si>
    <t>Argentina</t>
  </si>
  <si>
    <t>Al 31-10-2011</t>
  </si>
  <si>
    <t>OFERTA DE JUEGOS POR CATEGORIA,  EN LOS CASINOS EN OPERACIÓN - Octubre 2011</t>
  </si>
  <si>
    <t>NUMERO DE MAQUINAS DE AZAR POR FABRICANTE Y PROCEDENCIA - Octubre 2011</t>
  </si>
  <si>
    <t>POSICIONES DE JUEGO, POR CATEGORIA DE JUEGO - Octubre 2011</t>
  </si>
  <si>
    <t>WIN DIARIO POR POSICION DE JUEGO ($), SEGUN CATEGORIA - Octubre 2011</t>
  </si>
  <si>
    <t>Win Octubre 2011 y posiciones de juego al 31-10-2011</t>
  </si>
  <si>
    <t>WIN DIARIO POR POSICION DE JUEGO (US$), SEGUN CATEGORIA - Octubre 2011</t>
  </si>
</sst>
</file>

<file path=xl/styles.xml><?xml version="1.0" encoding="utf-8"?>
<styleSheet xmlns="http://schemas.openxmlformats.org/spreadsheetml/2006/main">
  <numFmts count="9">
    <numFmt numFmtId="41" formatCode="_-* #,##0_-;\-* #,##0_-;_-* &quot;-&quot;_-;_-@_-"/>
    <numFmt numFmtId="43" formatCode="_-* #,##0.00_-;\-* #,##0.00_-;_-* &quot;-&quot;??_-;_-@_-"/>
    <numFmt numFmtId="164" formatCode="_-* #,##0_-;\-* #,##0_-;_-* &quot;-&quot;??_-;_-@_-"/>
    <numFmt numFmtId="165" formatCode="#,##0.0"/>
    <numFmt numFmtId="166" formatCode="0.0%"/>
    <numFmt numFmtId="167" formatCode="_-* #,##0.0_-;\-* #,##0.0_-;_-* &quot;-&quot;??_-;_-@_-"/>
    <numFmt numFmtId="168" formatCode="_-* #,##0.0_-;\-* #,##0.0_-;_-* &quot;-&quot;?_-;_-@_-"/>
    <numFmt numFmtId="169" formatCode="0.0"/>
    <numFmt numFmtId="170" formatCode="_-* #,##0.0_-;\-* #,##0.0_-;_-* &quot;-&quot;_-;_-@_-"/>
  </numFmts>
  <fonts count="38">
    <font>
      <sz val="11"/>
      <color theme="1"/>
      <name val="Calibri"/>
      <family val="2"/>
      <scheme val="minor"/>
    </font>
    <font>
      <sz val="7"/>
      <name val="Arial"/>
      <family val="2"/>
    </font>
    <font>
      <sz val="8"/>
      <color indexed="9"/>
      <name val="Arial"/>
      <family val="2"/>
    </font>
    <font>
      <sz val="8"/>
      <name val="Arial"/>
      <family val="2"/>
    </font>
    <font>
      <sz val="7"/>
      <name val="Optima"/>
    </font>
    <font>
      <sz val="8"/>
      <color indexed="9"/>
      <name val="Optima"/>
    </font>
    <font>
      <b/>
      <sz val="11"/>
      <color indexed="9"/>
      <name val="Optima"/>
    </font>
    <font>
      <b/>
      <sz val="8"/>
      <color indexed="9"/>
      <name val="Optima"/>
    </font>
    <font>
      <sz val="11"/>
      <color theme="1"/>
      <name val="Calibri"/>
      <family val="2"/>
      <scheme val="minor"/>
    </font>
    <font>
      <b/>
      <sz val="7"/>
      <color theme="3" tint="-0.249977111117893"/>
      <name val="Optima"/>
    </font>
    <font>
      <sz val="11"/>
      <color theme="1"/>
      <name val="Optima"/>
    </font>
    <font>
      <sz val="7"/>
      <color theme="4" tint="0.79998168889431442"/>
      <name val="Optima"/>
    </font>
    <font>
      <u/>
      <sz val="11"/>
      <color theme="10"/>
      <name val="Calibri"/>
      <family val="2"/>
    </font>
    <font>
      <sz val="7"/>
      <color rgb="FFFF0000"/>
      <name val="Arial"/>
      <family val="2"/>
    </font>
    <font>
      <sz val="16"/>
      <color theme="1"/>
      <name val="Arial"/>
      <family val="2"/>
    </font>
    <font>
      <sz val="11"/>
      <color theme="1"/>
      <name val="Arial"/>
      <family val="2"/>
    </font>
    <font>
      <sz val="11"/>
      <color theme="4" tint="-0.499984740745262"/>
      <name val="Arial"/>
      <family val="2"/>
    </font>
    <font>
      <sz val="14"/>
      <color theme="4" tint="-0.499984740745262"/>
      <name val="Arial"/>
      <family val="2"/>
    </font>
    <font>
      <sz val="12"/>
      <color theme="4" tint="-0.499984740745262"/>
      <name val="Arial"/>
      <family val="2"/>
    </font>
    <font>
      <u/>
      <sz val="16"/>
      <color theme="1"/>
      <name val="Arial"/>
      <family val="2"/>
    </font>
    <font>
      <sz val="12"/>
      <color theme="1" tint="0.499984740745262"/>
      <name val="Optima"/>
    </font>
    <font>
      <sz val="7"/>
      <color theme="3"/>
      <name val="Optima"/>
    </font>
    <font>
      <b/>
      <sz val="12"/>
      <color theme="0"/>
      <name val="Optima"/>
    </font>
    <font>
      <sz val="7"/>
      <color theme="4" tint="-0.249977111117893"/>
      <name val="Optima"/>
    </font>
    <font>
      <sz val="8"/>
      <color theme="1"/>
      <name val="Optima"/>
    </font>
    <font>
      <sz val="8"/>
      <color rgb="FFFF0000"/>
      <name val="Optima"/>
    </font>
    <font>
      <b/>
      <sz val="11"/>
      <color theme="0"/>
      <name val="Optima"/>
    </font>
    <font>
      <sz val="8"/>
      <color theme="0"/>
      <name val="Arial"/>
      <family val="2"/>
    </font>
    <font>
      <b/>
      <sz val="10"/>
      <color indexed="9"/>
      <name val="Optima"/>
    </font>
    <font>
      <b/>
      <sz val="8"/>
      <color theme="1"/>
      <name val="Optima"/>
    </font>
    <font>
      <b/>
      <sz val="8"/>
      <color theme="3" tint="-0.249977111117893"/>
      <name val="Optima"/>
    </font>
    <font>
      <b/>
      <sz val="8"/>
      <color theme="4" tint="-0.249977111117893"/>
      <name val="Optima"/>
    </font>
    <font>
      <sz val="8"/>
      <color theme="4" tint="-0.249977111117893"/>
      <name val="Optima"/>
    </font>
    <font>
      <sz val="7"/>
      <color theme="0"/>
      <name val="Optima"/>
    </font>
    <font>
      <sz val="7"/>
      <color theme="4" tint="-0.499984740745262"/>
      <name val="Optima"/>
    </font>
    <font>
      <sz val="7"/>
      <color theme="3" tint="-0.249977111117893"/>
      <name val="Optima"/>
    </font>
    <font>
      <sz val="8"/>
      <color theme="1"/>
      <name val="Calibri"/>
      <family val="2"/>
      <scheme val="minor"/>
    </font>
    <font>
      <sz val="7"/>
      <color rgb="FFFF0000"/>
      <name val="Optima"/>
    </font>
  </fonts>
  <fills count="8">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3" tint="-0.24994659260841701"/>
        <bgColor indexed="64"/>
      </patternFill>
    </fill>
    <fill>
      <patternFill patternType="solid">
        <fgColor theme="3" tint="0.59996337778862885"/>
        <bgColor indexed="64"/>
      </patternFill>
    </fill>
    <fill>
      <patternFill patternType="solid">
        <fgColor theme="4" tint="-0.24994659260841701"/>
        <bgColor indexed="64"/>
      </patternFill>
    </fill>
    <fill>
      <patternFill patternType="solid">
        <fgColor theme="0" tint="-4.9989318521683403E-2"/>
        <bgColor indexed="64"/>
      </patternFill>
    </fill>
  </fills>
  <borders count="54">
    <border>
      <left/>
      <right/>
      <top/>
      <bottom/>
      <diagonal/>
    </border>
    <border>
      <left style="thin">
        <color indexed="64"/>
      </left>
      <right style="thin">
        <color indexed="64"/>
      </right>
      <top/>
      <bottom/>
      <diagonal/>
    </border>
    <border>
      <left style="thin">
        <color theme="3" tint="-0.24994659260841701"/>
      </left>
      <right style="thin">
        <color theme="3" tint="-0.24994659260841701"/>
      </right>
      <top/>
      <bottom/>
      <diagonal/>
    </border>
    <border>
      <left style="thin">
        <color theme="3" tint="-0.24994659260841701"/>
      </left>
      <right/>
      <top style="thin">
        <color theme="3" tint="-0.24994659260841701"/>
      </top>
      <bottom/>
      <diagonal/>
    </border>
    <border>
      <left style="thin">
        <color theme="0"/>
      </left>
      <right/>
      <top/>
      <bottom/>
      <diagonal/>
    </border>
    <border>
      <left/>
      <right style="thin">
        <color theme="0"/>
      </right>
      <top/>
      <bottom/>
      <diagonal/>
    </border>
    <border>
      <left/>
      <right style="thin">
        <color theme="0"/>
      </right>
      <top/>
      <bottom style="thin">
        <color theme="0"/>
      </bottom>
      <diagonal/>
    </border>
    <border>
      <left style="thin">
        <color rgb="FF002060"/>
      </left>
      <right style="thin">
        <color rgb="FF002060"/>
      </right>
      <top style="thin">
        <color theme="0"/>
      </top>
      <bottom/>
      <diagonal/>
    </border>
    <border>
      <left style="thin">
        <color rgb="FF002060"/>
      </left>
      <right style="thin">
        <color rgb="FF002060"/>
      </right>
      <top/>
      <bottom/>
      <diagonal/>
    </border>
    <border>
      <left style="thin">
        <color rgb="FF002060"/>
      </left>
      <right/>
      <top style="thin">
        <color theme="0"/>
      </top>
      <bottom/>
      <diagonal/>
    </border>
    <border>
      <left style="thin">
        <color rgb="FF002060"/>
      </left>
      <right/>
      <top/>
      <bottom/>
      <diagonal/>
    </border>
    <border>
      <left style="thick">
        <color theme="0"/>
      </left>
      <right style="thick">
        <color theme="0"/>
      </right>
      <top style="thick">
        <color theme="0"/>
      </top>
      <bottom style="thick">
        <color theme="0"/>
      </bottom>
      <diagonal/>
    </border>
    <border>
      <left style="thin">
        <color indexed="64"/>
      </left>
      <right style="thin">
        <color indexed="64"/>
      </right>
      <top style="thin">
        <color theme="0"/>
      </top>
      <bottom/>
      <diagonal/>
    </border>
    <border>
      <left style="thin">
        <color indexed="64"/>
      </left>
      <right style="thin">
        <color theme="0"/>
      </right>
      <top/>
      <bottom/>
      <diagonal/>
    </border>
    <border>
      <left style="thin">
        <color theme="3" tint="-0.24994659260841701"/>
      </left>
      <right style="thin">
        <color indexed="64"/>
      </right>
      <top/>
      <bottom/>
      <diagonal/>
    </border>
    <border>
      <left style="thin">
        <color indexed="64"/>
      </left>
      <right style="thin">
        <color theme="3" tint="-0.24994659260841701"/>
      </right>
      <top/>
      <bottom/>
      <diagonal/>
    </border>
    <border>
      <left style="thin">
        <color theme="3" tint="-0.24994659260841701"/>
      </left>
      <right/>
      <top/>
      <bottom/>
      <diagonal/>
    </border>
    <border>
      <left/>
      <right style="thin">
        <color theme="3" tint="-0.24994659260841701"/>
      </right>
      <top/>
      <bottom/>
      <diagonal/>
    </border>
    <border>
      <left/>
      <right/>
      <top style="thin">
        <color theme="3" tint="-0.24994659260841701"/>
      </top>
      <bottom/>
      <diagonal/>
    </border>
    <border>
      <left/>
      <right style="thin">
        <color theme="3" tint="-0.24994659260841701"/>
      </right>
      <top style="thin">
        <color theme="3" tint="-0.24994659260841701"/>
      </top>
      <bottom/>
      <diagonal/>
    </border>
    <border>
      <left style="thin">
        <color theme="3" tint="-0.24994659260841701"/>
      </left>
      <right/>
      <top/>
      <bottom style="thin">
        <color theme="3" tint="-0.24994659260841701"/>
      </bottom>
      <diagonal/>
    </border>
    <border>
      <left/>
      <right/>
      <top/>
      <bottom style="thin">
        <color theme="3" tint="-0.24994659260841701"/>
      </bottom>
      <diagonal/>
    </border>
    <border>
      <left/>
      <right style="thin">
        <color theme="3" tint="-0.24994659260841701"/>
      </right>
      <top/>
      <bottom style="thin">
        <color theme="3" tint="-0.24994659260841701"/>
      </bottom>
      <diagonal/>
    </border>
    <border>
      <left style="thin">
        <color theme="3" tint="-0.24994659260841701"/>
      </left>
      <right style="thin">
        <color theme="3" tint="-0.24994659260841701"/>
      </right>
      <top style="thin">
        <color theme="3" tint="-0.24994659260841701"/>
      </top>
      <bottom/>
      <diagonal/>
    </border>
    <border>
      <left style="thin">
        <color theme="3" tint="-0.24994659260841701"/>
      </left>
      <right/>
      <top style="thin">
        <color theme="3" tint="-0.24994659260841701"/>
      </top>
      <bottom style="thin">
        <color theme="3" tint="-0.24994659260841701"/>
      </bottom>
      <diagonal/>
    </border>
    <border>
      <left/>
      <right/>
      <top style="thin">
        <color theme="3" tint="-0.24994659260841701"/>
      </top>
      <bottom style="thin">
        <color theme="3" tint="-0.24994659260841701"/>
      </bottom>
      <diagonal/>
    </border>
    <border>
      <left/>
      <right style="thin">
        <color theme="3" tint="-0.24994659260841701"/>
      </right>
      <top style="thin">
        <color theme="3" tint="-0.24994659260841701"/>
      </top>
      <bottom style="thin">
        <color theme="3" tint="-0.24994659260841701"/>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auto="1"/>
      </left>
      <right/>
      <top/>
      <bottom/>
      <diagonal/>
    </border>
    <border>
      <left/>
      <right style="thin">
        <color auto="1"/>
      </right>
      <top/>
      <bottom/>
      <diagonal/>
    </border>
    <border>
      <left style="thin">
        <color indexed="64"/>
      </left>
      <right style="thin">
        <color theme="3" tint="-0.24994659260841701"/>
      </right>
      <top style="thin">
        <color indexed="64"/>
      </top>
      <bottom/>
      <diagonal/>
    </border>
    <border>
      <left style="thin">
        <color theme="3" tint="-0.24994659260841701"/>
      </left>
      <right style="thin">
        <color theme="3" tint="-0.24994659260841701"/>
      </right>
      <top style="thin">
        <color indexed="64"/>
      </top>
      <bottom/>
      <diagonal/>
    </border>
    <border>
      <left style="thin">
        <color theme="3" tint="-0.24994659260841701"/>
      </left>
      <right style="thin">
        <color indexed="64"/>
      </right>
      <top style="thin">
        <color indexed="64"/>
      </top>
      <bottom/>
      <diagonal/>
    </border>
    <border>
      <left style="thin">
        <color indexed="64"/>
      </left>
      <right style="thin">
        <color theme="3" tint="-0.24994659260841701"/>
      </right>
      <top/>
      <bottom style="thin">
        <color indexed="64"/>
      </bottom>
      <diagonal/>
    </border>
    <border>
      <left style="thin">
        <color theme="3" tint="-0.24994659260841701"/>
      </left>
      <right style="thin">
        <color theme="3" tint="-0.24994659260841701"/>
      </right>
      <top/>
      <bottom style="thin">
        <color indexed="64"/>
      </bottom>
      <diagonal/>
    </border>
    <border>
      <left style="thin">
        <color theme="3" tint="-0.24994659260841701"/>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left>
      <right/>
      <top/>
      <bottom style="thin">
        <color theme="0"/>
      </bottom>
      <diagonal/>
    </border>
    <border>
      <left/>
      <right/>
      <top/>
      <bottom style="thin">
        <color theme="0"/>
      </bottom>
      <diagonal/>
    </border>
    <border>
      <left style="thin">
        <color theme="0"/>
      </left>
      <right style="thin">
        <color theme="0"/>
      </right>
      <top/>
      <bottom/>
      <diagonal/>
    </border>
    <border>
      <left style="thin">
        <color theme="0"/>
      </left>
      <right style="thin">
        <color theme="0"/>
      </right>
      <top style="thin">
        <color theme="0"/>
      </top>
      <bottom/>
      <diagonal/>
    </border>
    <border>
      <left style="thin">
        <color theme="0"/>
      </left>
      <right style="thin">
        <color theme="3" tint="-0.24994659260841701"/>
      </right>
      <top/>
      <bottom/>
      <diagonal/>
    </border>
    <border>
      <left style="thin">
        <color theme="3" tint="-0.24994659260841701"/>
      </left>
      <right style="thin">
        <color rgb="FF002060"/>
      </right>
      <top/>
      <bottom/>
      <diagonal/>
    </border>
    <border>
      <left style="thin">
        <color rgb="FF002060"/>
      </left>
      <right/>
      <top style="thin">
        <color rgb="FF002060"/>
      </top>
      <bottom/>
      <diagonal/>
    </border>
    <border>
      <left/>
      <right/>
      <top style="thin">
        <color rgb="FF002060"/>
      </top>
      <bottom/>
      <diagonal/>
    </border>
    <border>
      <left/>
      <right style="thin">
        <color rgb="FF002060"/>
      </right>
      <top style="thin">
        <color rgb="FF002060"/>
      </top>
      <bottom/>
      <diagonal/>
    </border>
    <border>
      <left/>
      <right style="thin">
        <color rgb="FF002060"/>
      </right>
      <top/>
      <bottom/>
      <diagonal/>
    </border>
    <border>
      <left style="thin">
        <color rgb="FF002060"/>
      </left>
      <right/>
      <top/>
      <bottom style="thin">
        <color rgb="FF002060"/>
      </bottom>
      <diagonal/>
    </border>
    <border>
      <left/>
      <right/>
      <top/>
      <bottom style="thin">
        <color rgb="FF002060"/>
      </bottom>
      <diagonal/>
    </border>
    <border>
      <left/>
      <right style="thin">
        <color rgb="FF002060"/>
      </right>
      <top/>
      <bottom style="thin">
        <color rgb="FF002060"/>
      </bottom>
      <diagonal/>
    </border>
    <border>
      <left/>
      <right style="thin">
        <color theme="3" tint="-0.24994659260841701"/>
      </right>
      <top style="thin">
        <color indexed="64"/>
      </top>
      <bottom/>
      <diagonal/>
    </border>
    <border>
      <left/>
      <right style="thin">
        <color theme="3" tint="-0.24994659260841701"/>
      </right>
      <top/>
      <bottom style="thin">
        <color indexed="64"/>
      </bottom>
      <diagonal/>
    </border>
    <border>
      <left style="thin">
        <color theme="3" tint="-0.24994659260841701"/>
      </left>
      <right style="thin">
        <color theme="0"/>
      </right>
      <top/>
      <bottom/>
      <diagonal/>
    </border>
  </borders>
  <cellStyleXfs count="9">
    <xf numFmtId="0" fontId="0" fillId="0" borderId="0"/>
    <xf numFmtId="3" fontId="9" fillId="2" borderId="2" applyFont="0" applyAlignment="0">
      <alignment vertical="center"/>
    </xf>
    <xf numFmtId="0" fontId="10" fillId="3" borderId="0" applyNumberFormat="0" applyFont="0" applyFill="0" applyBorder="0" applyAlignment="0" applyProtection="0"/>
    <xf numFmtId="164" fontId="11" fillId="4" borderId="0" applyNumberFormat="0"/>
    <xf numFmtId="0" fontId="12" fillId="0" borderId="0" applyNumberFormat="0" applyFill="0" applyBorder="0" applyAlignment="0" applyProtection="0">
      <alignment vertical="top"/>
      <protection locked="0"/>
    </xf>
    <xf numFmtId="43" fontId="8" fillId="0" borderId="0" applyFont="0" applyFill="0" applyBorder="0" applyAlignment="0" applyProtection="0"/>
    <xf numFmtId="9" fontId="8" fillId="0" borderId="0" applyFont="0" applyFill="0" applyBorder="0" applyAlignment="0" applyProtection="0"/>
    <xf numFmtId="17" fontId="7" fillId="5" borderId="3" applyNumberFormat="0" applyBorder="0">
      <alignment horizontal="center" vertical="center" wrapText="1"/>
    </xf>
    <xf numFmtId="17" fontId="6" fillId="4" borderId="3" applyNumberFormat="0">
      <alignment horizontal="center" vertical="center" wrapText="1"/>
    </xf>
  </cellStyleXfs>
  <cellXfs count="266">
    <xf numFmtId="0" fontId="0" fillId="0" borderId="0" xfId="0"/>
    <xf numFmtId="0" fontId="1" fillId="0" borderId="0" xfId="0" applyFont="1"/>
    <xf numFmtId="0" fontId="13" fillId="0" borderId="0" xfId="0" applyFont="1" applyAlignment="1">
      <alignment horizontal="center"/>
    </xf>
    <xf numFmtId="3" fontId="1" fillId="0" borderId="0" xfId="0" applyNumberFormat="1" applyFont="1"/>
    <xf numFmtId="3" fontId="1" fillId="0" borderId="0" xfId="0" applyNumberFormat="1" applyFont="1" applyFill="1"/>
    <xf numFmtId="0" fontId="3" fillId="0" borderId="0" xfId="0" applyFont="1"/>
    <xf numFmtId="0" fontId="1" fillId="0" borderId="0" xfId="0" applyFont="1" applyFill="1"/>
    <xf numFmtId="0" fontId="3" fillId="0" borderId="0" xfId="0" applyFont="1" applyFill="1"/>
    <xf numFmtId="0" fontId="1" fillId="3" borderId="4" xfId="0" applyFont="1" applyFill="1" applyBorder="1"/>
    <xf numFmtId="0" fontId="1" fillId="3" borderId="0" xfId="0" applyFont="1" applyFill="1" applyBorder="1"/>
    <xf numFmtId="0" fontId="1" fillId="3" borderId="5" xfId="0" applyFont="1" applyFill="1" applyBorder="1"/>
    <xf numFmtId="0" fontId="14" fillId="3" borderId="0" xfId="0" applyFont="1" applyFill="1" applyAlignment="1">
      <alignment horizontal="center"/>
    </xf>
    <xf numFmtId="0" fontId="15" fillId="3" borderId="0" xfId="0" applyFont="1" applyFill="1"/>
    <xf numFmtId="0" fontId="16" fillId="3" borderId="0" xfId="0" applyFont="1" applyFill="1" applyAlignment="1">
      <alignment horizontal="center"/>
    </xf>
    <xf numFmtId="0" fontId="17" fillId="3" borderId="0" xfId="0" applyFont="1" applyFill="1" applyAlignment="1">
      <alignment horizontal="center"/>
    </xf>
    <xf numFmtId="0" fontId="18" fillId="3" borderId="0" xfId="0" applyFont="1" applyFill="1" applyAlignment="1">
      <alignment horizontal="center"/>
    </xf>
    <xf numFmtId="0" fontId="10" fillId="3" borderId="0" xfId="0" applyFont="1" applyFill="1"/>
    <xf numFmtId="0" fontId="10" fillId="0" borderId="0" xfId="0" applyFont="1"/>
    <xf numFmtId="0" fontId="19" fillId="3" borderId="0" xfId="0" applyFont="1" applyFill="1" applyAlignment="1">
      <alignment horizontal="center"/>
    </xf>
    <xf numFmtId="0" fontId="15" fillId="3" borderId="0" xfId="2" applyFont="1" applyFill="1" applyBorder="1"/>
    <xf numFmtId="0" fontId="20" fillId="3" borderId="0" xfId="0" applyFont="1" applyFill="1"/>
    <xf numFmtId="0" fontId="1" fillId="0" borderId="0" xfId="2" applyFont="1" applyFill="1"/>
    <xf numFmtId="3" fontId="1" fillId="0" borderId="5" xfId="0" applyNumberFormat="1" applyFont="1" applyFill="1" applyBorder="1"/>
    <xf numFmtId="0" fontId="1" fillId="0" borderId="5" xfId="0" applyFont="1" applyFill="1" applyBorder="1"/>
    <xf numFmtId="0" fontId="1" fillId="0" borderId="6" xfId="0" applyFont="1" applyFill="1" applyBorder="1"/>
    <xf numFmtId="17" fontId="5" fillId="5" borderId="0" xfId="2" applyNumberFormat="1" applyFont="1" applyFill="1" applyBorder="1" applyAlignment="1">
      <alignment horizontal="center" vertical="center"/>
    </xf>
    <xf numFmtId="41" fontId="21" fillId="2" borderId="9" xfId="2" applyNumberFormat="1" applyFont="1" applyFill="1" applyBorder="1" applyAlignment="1"/>
    <xf numFmtId="41" fontId="21" fillId="3" borderId="10" xfId="2" applyNumberFormat="1" applyFont="1" applyFill="1" applyBorder="1"/>
    <xf numFmtId="41" fontId="21" fillId="2" borderId="9" xfId="2" applyNumberFormat="1" applyFont="1" applyFill="1" applyBorder="1"/>
    <xf numFmtId="41" fontId="21" fillId="3" borderId="9" xfId="2" applyNumberFormat="1" applyFont="1" applyFill="1" applyBorder="1"/>
    <xf numFmtId="41" fontId="21" fillId="2" borderId="10" xfId="2" applyNumberFormat="1" applyFont="1" applyFill="1" applyBorder="1"/>
    <xf numFmtId="41" fontId="21" fillId="3" borderId="8" xfId="2" applyNumberFormat="1" applyFont="1" applyFill="1" applyBorder="1"/>
    <xf numFmtId="41" fontId="21" fillId="2" borderId="8" xfId="2" applyNumberFormat="1" applyFont="1" applyFill="1" applyBorder="1"/>
    <xf numFmtId="0" fontId="22" fillId="6" borderId="11" xfId="4" applyFont="1" applyFill="1" applyBorder="1" applyAlignment="1" applyProtection="1">
      <alignment horizontal="left" vertical="center"/>
      <protection locked="0"/>
    </xf>
    <xf numFmtId="0" fontId="22" fillId="6" borderId="11" xfId="4" applyFont="1" applyFill="1" applyBorder="1" applyAlignment="1" applyProtection="1">
      <alignment horizontal="left" vertical="center"/>
    </xf>
    <xf numFmtId="0" fontId="0" fillId="0" borderId="0" xfId="0" applyFill="1"/>
    <xf numFmtId="0" fontId="1" fillId="0" borderId="0" xfId="0" applyFont="1" applyFill="1" applyBorder="1"/>
    <xf numFmtId="41" fontId="23" fillId="3" borderId="12" xfId="0" applyNumberFormat="1" applyFont="1" applyFill="1" applyBorder="1"/>
    <xf numFmtId="41" fontId="23" fillId="3" borderId="1" xfId="0" applyNumberFormat="1" applyFont="1" applyFill="1" applyBorder="1"/>
    <xf numFmtId="41" fontId="23" fillId="3" borderId="2" xfId="0" applyNumberFormat="1" applyFont="1" applyFill="1" applyBorder="1"/>
    <xf numFmtId="0" fontId="3" fillId="0" borderId="5" xfId="0" applyFont="1" applyFill="1" applyBorder="1"/>
    <xf numFmtId="41" fontId="23" fillId="2" borderId="2" xfId="0" applyNumberFormat="1" applyFont="1" applyFill="1" applyBorder="1"/>
    <xf numFmtId="17" fontId="5" fillId="5" borderId="16" xfId="0" applyNumberFormat="1" applyFont="1" applyFill="1" applyBorder="1" applyAlignment="1">
      <alignment horizontal="center" vertical="center" wrapText="1"/>
    </xf>
    <xf numFmtId="17" fontId="5" fillId="5" borderId="0" xfId="0" applyNumberFormat="1" applyFont="1" applyFill="1" applyBorder="1" applyAlignment="1">
      <alignment horizontal="center" vertical="center" wrapText="1"/>
    </xf>
    <xf numFmtId="17" fontId="5" fillId="5" borderId="17" xfId="0" applyNumberFormat="1" applyFont="1" applyFill="1" applyBorder="1" applyAlignment="1">
      <alignment horizontal="center" vertical="center" wrapText="1"/>
    </xf>
    <xf numFmtId="17" fontId="7" fillId="5" borderId="16" xfId="7" applyBorder="1">
      <alignment horizontal="center" vertical="center" wrapText="1"/>
    </xf>
    <xf numFmtId="17" fontId="7" fillId="5" borderId="0" xfId="7" applyBorder="1">
      <alignment horizontal="center" vertical="center" wrapText="1"/>
    </xf>
    <xf numFmtId="17" fontId="7" fillId="5" borderId="17" xfId="7" applyBorder="1">
      <alignment horizontal="center" vertical="center" wrapText="1"/>
    </xf>
    <xf numFmtId="17" fontId="5" fillId="5" borderId="16" xfId="7" applyFont="1" applyBorder="1">
      <alignment horizontal="center" vertical="center" wrapText="1"/>
    </xf>
    <xf numFmtId="17" fontId="5" fillId="5" borderId="0" xfId="7" applyFont="1" applyBorder="1">
      <alignment horizontal="center" vertical="center" wrapText="1"/>
    </xf>
    <xf numFmtId="17" fontId="5" fillId="5" borderId="17" xfId="7" applyFont="1" applyBorder="1">
      <alignment horizontal="center" vertical="center" wrapText="1"/>
    </xf>
    <xf numFmtId="3" fontId="4" fillId="3" borderId="0" xfId="0" applyNumberFormat="1" applyFont="1" applyFill="1" applyBorder="1"/>
    <xf numFmtId="0" fontId="10" fillId="0" borderId="0" xfId="0" applyFont="1" applyFill="1"/>
    <xf numFmtId="0" fontId="24" fillId="0" borderId="0" xfId="0" applyFont="1" applyFill="1"/>
    <xf numFmtId="0" fontId="24" fillId="3" borderId="0" xfId="0" applyFont="1" applyFill="1"/>
    <xf numFmtId="0" fontId="25" fillId="3" borderId="0" xfId="0" applyFont="1" applyFill="1" applyAlignment="1">
      <alignment horizontal="center"/>
    </xf>
    <xf numFmtId="0" fontId="4" fillId="0" borderId="0" xfId="0" applyFont="1" applyFill="1"/>
    <xf numFmtId="3" fontId="4" fillId="0" borderId="0" xfId="0" applyNumberFormat="1" applyFont="1"/>
    <xf numFmtId="0" fontId="4" fillId="0" borderId="0" xfId="0" applyFont="1"/>
    <xf numFmtId="164" fontId="10" fillId="3" borderId="0" xfId="0" applyNumberFormat="1" applyFont="1" applyFill="1"/>
    <xf numFmtId="0" fontId="25" fillId="3" borderId="0" xfId="0" applyFont="1" applyFill="1"/>
    <xf numFmtId="41" fontId="23" fillId="0" borderId="2" xfId="0" applyNumberFormat="1" applyFont="1" applyFill="1" applyBorder="1"/>
    <xf numFmtId="17" fontId="7" fillId="5" borderId="0" xfId="7" applyNumberFormat="1" applyFont="1" applyBorder="1">
      <alignment horizontal="center" vertical="center" wrapText="1"/>
    </xf>
    <xf numFmtId="0" fontId="4" fillId="3" borderId="4" xfId="0" applyFont="1" applyFill="1" applyBorder="1"/>
    <xf numFmtId="0" fontId="4" fillId="3" borderId="0" xfId="0" applyFont="1" applyFill="1" applyBorder="1"/>
    <xf numFmtId="0" fontId="4" fillId="3" borderId="5" xfId="0" applyFont="1" applyFill="1" applyBorder="1"/>
    <xf numFmtId="0" fontId="4" fillId="0" borderId="5" xfId="0" applyFont="1" applyFill="1" applyBorder="1"/>
    <xf numFmtId="0" fontId="4" fillId="0" borderId="0" xfId="0" applyFont="1" applyFill="1" applyBorder="1"/>
    <xf numFmtId="3" fontId="4" fillId="0" borderId="0" xfId="0" applyNumberFormat="1" applyFont="1" applyFill="1"/>
    <xf numFmtId="164" fontId="24" fillId="0" borderId="0" xfId="5" applyNumberFormat="1" applyFont="1"/>
    <xf numFmtId="17" fontId="7" fillId="5" borderId="16" xfId="7" applyNumberFormat="1" applyFont="1" applyBorder="1">
      <alignment horizontal="center" vertical="center" wrapText="1"/>
    </xf>
    <xf numFmtId="17" fontId="7" fillId="5" borderId="17" xfId="7" applyNumberFormat="1" applyFont="1" applyBorder="1">
      <alignment horizontal="center" vertical="center" wrapText="1"/>
    </xf>
    <xf numFmtId="41" fontId="23" fillId="3" borderId="23" xfId="0" applyNumberFormat="1" applyFont="1" applyFill="1" applyBorder="1"/>
    <xf numFmtId="41" fontId="23" fillId="3" borderId="2" xfId="0" applyNumberFormat="1" applyFont="1" applyFill="1" applyBorder="1" applyAlignment="1"/>
    <xf numFmtId="0" fontId="24" fillId="3" borderId="0" xfId="0" applyFont="1" applyFill="1" applyBorder="1" applyAlignment="1">
      <alignment horizontal="center"/>
    </xf>
    <xf numFmtId="0" fontId="24" fillId="3" borderId="0" xfId="0" applyFont="1" applyFill="1" applyBorder="1"/>
    <xf numFmtId="0" fontId="24" fillId="0" borderId="5" xfId="0" applyFont="1" applyFill="1" applyBorder="1"/>
    <xf numFmtId="0" fontId="4" fillId="0" borderId="6" xfId="0" applyFont="1" applyFill="1" applyBorder="1"/>
    <xf numFmtId="17" fontId="7" fillId="5" borderId="16" xfId="7" applyFont="1" applyBorder="1">
      <alignment horizontal="center" vertical="center" wrapText="1"/>
    </xf>
    <xf numFmtId="17" fontId="7" fillId="5" borderId="0" xfId="7" applyFont="1" applyBorder="1">
      <alignment horizontal="center" vertical="center" wrapText="1"/>
    </xf>
    <xf numFmtId="17" fontId="7" fillId="5" borderId="17" xfId="7" applyFont="1" applyBorder="1">
      <alignment horizontal="center" vertical="center" wrapText="1"/>
    </xf>
    <xf numFmtId="3" fontId="4" fillId="0" borderId="5" xfId="0" applyNumberFormat="1" applyFont="1" applyFill="1" applyBorder="1"/>
    <xf numFmtId="0" fontId="4" fillId="3" borderId="0" xfId="0" applyFont="1" applyFill="1"/>
    <xf numFmtId="165" fontId="4" fillId="0" borderId="0" xfId="0" applyNumberFormat="1" applyFont="1"/>
    <xf numFmtId="41" fontId="23" fillId="3" borderId="2" xfId="5" applyNumberFormat="1" applyFont="1" applyFill="1" applyBorder="1"/>
    <xf numFmtId="4" fontId="4" fillId="0" borderId="0" xfId="0" applyNumberFormat="1" applyFont="1" applyFill="1"/>
    <xf numFmtId="0" fontId="29" fillId="3" borderId="0" xfId="0" applyFont="1" applyFill="1" applyAlignment="1">
      <alignment horizontal="center"/>
    </xf>
    <xf numFmtId="0" fontId="30" fillId="3" borderId="24" xfId="0" applyFont="1" applyFill="1" applyBorder="1" applyAlignment="1">
      <alignment horizontal="center" vertical="center" wrapText="1"/>
    </xf>
    <xf numFmtId="0" fontId="31" fillId="3" borderId="25" xfId="0" applyFont="1" applyFill="1" applyBorder="1" applyAlignment="1">
      <alignment horizontal="center" vertical="center" wrapText="1"/>
    </xf>
    <xf numFmtId="0" fontId="32" fillId="3" borderId="26" xfId="0" applyFont="1" applyFill="1" applyBorder="1" applyAlignment="1">
      <alignment horizontal="justify" vertical="center"/>
    </xf>
    <xf numFmtId="0" fontId="32" fillId="3" borderId="25" xfId="0" applyFont="1" applyFill="1" applyBorder="1"/>
    <xf numFmtId="164" fontId="33" fillId="4" borderId="0" xfId="2" applyNumberFormat="1" applyFont="1" applyFill="1" applyBorder="1" applyAlignment="1">
      <alignment vertical="center"/>
    </xf>
    <xf numFmtId="2" fontId="33" fillId="4" borderId="0" xfId="2" applyNumberFormat="1" applyFont="1" applyFill="1" applyBorder="1" applyAlignment="1">
      <alignment vertical="center"/>
    </xf>
    <xf numFmtId="164" fontId="33" fillId="4" borderId="0" xfId="3" applyFont="1" applyAlignment="1">
      <alignment vertical="center"/>
    </xf>
    <xf numFmtId="164" fontId="33" fillId="4" borderId="20" xfId="3" applyFont="1" applyBorder="1" applyAlignment="1">
      <alignment vertical="center"/>
    </xf>
    <xf numFmtId="164" fontId="33" fillId="4" borderId="21" xfId="3" applyFont="1" applyBorder="1" applyAlignment="1">
      <alignment vertical="center"/>
    </xf>
    <xf numFmtId="164" fontId="33" fillId="4" borderId="22" xfId="3" applyFont="1" applyBorder="1" applyAlignment="1">
      <alignment vertical="center"/>
    </xf>
    <xf numFmtId="164" fontId="33" fillId="4" borderId="0" xfId="3" applyFont="1" applyBorder="1" applyAlignment="1">
      <alignment vertical="center"/>
    </xf>
    <xf numFmtId="3" fontId="34" fillId="3" borderId="8" xfId="2" applyNumberFormat="1" applyFont="1" applyFill="1" applyBorder="1" applyAlignment="1">
      <alignment vertical="center"/>
    </xf>
    <xf numFmtId="3" fontId="34" fillId="2" borderId="7" xfId="2" applyNumberFormat="1" applyFont="1" applyFill="1" applyBorder="1" applyAlignment="1">
      <alignment vertical="center"/>
    </xf>
    <xf numFmtId="3" fontId="34" fillId="2" borderId="8" xfId="2" applyNumberFormat="1" applyFont="1" applyFill="1" applyBorder="1" applyAlignment="1">
      <alignment vertical="center"/>
    </xf>
    <xf numFmtId="3" fontId="35" fillId="3" borderId="2" xfId="0" applyNumberFormat="1" applyFont="1" applyFill="1" applyBorder="1" applyAlignment="1">
      <alignment vertical="center"/>
    </xf>
    <xf numFmtId="3" fontId="35" fillId="2" borderId="2" xfId="0" applyNumberFormat="1" applyFont="1" applyFill="1" applyBorder="1" applyAlignment="1">
      <alignment vertical="center"/>
    </xf>
    <xf numFmtId="3" fontId="35" fillId="3" borderId="14" xfId="0" applyNumberFormat="1" applyFont="1" applyFill="1" applyBorder="1" applyAlignment="1">
      <alignment vertical="center"/>
    </xf>
    <xf numFmtId="3" fontId="35" fillId="2" borderId="2" xfId="1" applyFont="1" applyBorder="1" applyAlignment="1">
      <alignment vertical="center"/>
    </xf>
    <xf numFmtId="3" fontId="35" fillId="3" borderId="16" xfId="0" applyNumberFormat="1" applyFont="1" applyFill="1" applyBorder="1" applyAlignment="1">
      <alignment vertical="center"/>
    </xf>
    <xf numFmtId="3" fontId="35" fillId="2" borderId="2" xfId="1" applyFont="1" applyAlignment="1">
      <alignment vertical="center"/>
    </xf>
    <xf numFmtId="3" fontId="35" fillId="2" borderId="16" xfId="1" applyFont="1" applyBorder="1" applyAlignment="1">
      <alignment vertical="center"/>
    </xf>
    <xf numFmtId="43" fontId="1" fillId="0" borderId="0" xfId="0" applyNumberFormat="1" applyFont="1"/>
    <xf numFmtId="43" fontId="33" fillId="4" borderId="0" xfId="3" applyNumberFormat="1" applyFont="1" applyAlignment="1">
      <alignment vertical="center"/>
    </xf>
    <xf numFmtId="166" fontId="23" fillId="3" borderId="2" xfId="6" applyNumberFormat="1" applyFont="1" applyFill="1" applyBorder="1" applyAlignment="1">
      <alignment horizontal="right"/>
    </xf>
    <xf numFmtId="166" fontId="23" fillId="2" borderId="2" xfId="6" applyNumberFormat="1" applyFont="1" applyFill="1" applyBorder="1" applyAlignment="1">
      <alignment horizontal="right"/>
    </xf>
    <xf numFmtId="9" fontId="24" fillId="3" borderId="0" xfId="6" applyFont="1" applyFill="1"/>
    <xf numFmtId="166" fontId="23" fillId="2" borderId="2" xfId="6" applyNumberFormat="1" applyFont="1" applyFill="1" applyBorder="1" applyAlignment="1">
      <alignment horizontal="center"/>
    </xf>
    <xf numFmtId="166" fontId="23" fillId="3" borderId="2" xfId="6" applyNumberFormat="1" applyFont="1" applyFill="1" applyBorder="1" applyAlignment="1">
      <alignment horizontal="center"/>
    </xf>
    <xf numFmtId="167" fontId="33" fillId="4" borderId="0" xfId="3" applyNumberFormat="1" applyFont="1" applyAlignment="1">
      <alignment vertical="center"/>
    </xf>
    <xf numFmtId="164" fontId="33" fillId="4" borderId="0" xfId="3" applyNumberFormat="1" applyFont="1" applyAlignment="1">
      <alignment vertical="center"/>
    </xf>
    <xf numFmtId="2" fontId="33" fillId="4" borderId="0" xfId="3" applyNumberFormat="1" applyFont="1" applyAlignment="1">
      <alignment vertical="center"/>
    </xf>
    <xf numFmtId="0" fontId="33" fillId="4" borderId="16" xfId="3" applyNumberFormat="1" applyFont="1" applyBorder="1" applyAlignment="1">
      <alignment vertical="center"/>
    </xf>
    <xf numFmtId="166" fontId="33" fillId="4" borderId="0" xfId="3" applyNumberFormat="1" applyFont="1" applyBorder="1" applyAlignment="1">
      <alignment vertical="center"/>
    </xf>
    <xf numFmtId="0" fontId="33" fillId="4" borderId="20" xfId="3" applyNumberFormat="1" applyFont="1" applyBorder="1" applyAlignment="1">
      <alignment vertical="center"/>
    </xf>
    <xf numFmtId="166" fontId="33" fillId="4" borderId="21" xfId="3" applyNumberFormat="1" applyFont="1" applyBorder="1" applyAlignment="1">
      <alignment vertical="center"/>
    </xf>
    <xf numFmtId="41" fontId="23" fillId="2" borderId="2" xfId="1" applyNumberFormat="1" applyFont="1" applyBorder="1" applyAlignment="1"/>
    <xf numFmtId="41" fontId="23" fillId="3" borderId="15" xfId="5" applyNumberFormat="1" applyFont="1" applyFill="1" applyBorder="1"/>
    <xf numFmtId="41" fontId="23" fillId="3" borderId="13" xfId="5" applyNumberFormat="1" applyFont="1" applyFill="1" applyBorder="1"/>
    <xf numFmtId="41" fontId="23" fillId="2" borderId="2" xfId="1" applyNumberFormat="1" applyFont="1" applyAlignment="1"/>
    <xf numFmtId="168" fontId="23" fillId="3" borderId="2" xfId="5" applyNumberFormat="1" applyFont="1" applyFill="1" applyBorder="1"/>
    <xf numFmtId="168" fontId="23" fillId="2" borderId="2" xfId="1" applyNumberFormat="1" applyFont="1" applyBorder="1" applyAlignment="1"/>
    <xf numFmtId="41" fontId="23" fillId="2" borderId="2" xfId="5" applyNumberFormat="1" applyFont="1" applyFill="1" applyBorder="1" applyAlignment="1"/>
    <xf numFmtId="0" fontId="36" fillId="0" borderId="0" xfId="0" applyFont="1"/>
    <xf numFmtId="164" fontId="1" fillId="0" borderId="0" xfId="5" applyNumberFormat="1" applyFont="1"/>
    <xf numFmtId="169" fontId="24" fillId="0" borderId="0" xfId="0" applyNumberFormat="1" applyFont="1"/>
    <xf numFmtId="169" fontId="24" fillId="0" borderId="0" xfId="5" applyNumberFormat="1" applyFont="1"/>
    <xf numFmtId="17" fontId="7" fillId="5" borderId="0" xfId="7" applyFont="1" applyBorder="1">
      <alignment horizontal="center" vertical="center" wrapText="1"/>
    </xf>
    <xf numFmtId="17" fontId="5" fillId="5" borderId="28" xfId="2" applyNumberFormat="1" applyFont="1" applyFill="1" applyBorder="1" applyAlignment="1">
      <alignment horizontal="left" vertical="center"/>
    </xf>
    <xf numFmtId="17" fontId="5" fillId="5" borderId="29" xfId="2" applyNumberFormat="1" applyFont="1" applyFill="1" applyBorder="1" applyAlignment="1">
      <alignment horizontal="center" vertical="center"/>
    </xf>
    <xf numFmtId="17" fontId="7" fillId="5" borderId="28" xfId="7" applyFont="1" applyBorder="1">
      <alignment horizontal="center" vertical="center" wrapText="1"/>
    </xf>
    <xf numFmtId="17" fontId="7" fillId="5" borderId="29" xfId="7" applyFont="1" applyBorder="1">
      <alignment horizontal="center" vertical="center" wrapText="1"/>
    </xf>
    <xf numFmtId="41" fontId="23" fillId="2" borderId="31" xfId="1" applyNumberFormat="1" applyFont="1" applyBorder="1" applyAlignment="1"/>
    <xf numFmtId="41" fontId="23" fillId="2" borderId="32" xfId="1" applyNumberFormat="1" applyFont="1" applyBorder="1" applyAlignment="1"/>
    <xf numFmtId="41" fontId="23" fillId="3" borderId="14" xfId="0" applyNumberFormat="1" applyFont="1" applyFill="1" applyBorder="1"/>
    <xf numFmtId="3" fontId="35" fillId="2" borderId="36" xfId="1" applyFont="1" applyBorder="1" applyAlignment="1">
      <alignment vertical="center"/>
    </xf>
    <xf numFmtId="166" fontId="33" fillId="4" borderId="0" xfId="3" applyNumberFormat="1" applyFont="1" applyBorder="1" applyAlignment="1">
      <alignment horizontal="right" vertical="center"/>
    </xf>
    <xf numFmtId="41" fontId="23" fillId="3" borderId="31" xfId="0" applyNumberFormat="1" applyFont="1" applyFill="1" applyBorder="1" applyAlignment="1"/>
    <xf numFmtId="41" fontId="23" fillId="3" borderId="31" xfId="0" applyNumberFormat="1" applyFont="1" applyFill="1" applyBorder="1"/>
    <xf numFmtId="41" fontId="23" fillId="3" borderId="32" xfId="0" applyNumberFormat="1" applyFont="1" applyFill="1" applyBorder="1"/>
    <xf numFmtId="3" fontId="35" fillId="2" borderId="15" xfId="1" applyFont="1" applyBorder="1" applyAlignment="1">
      <alignment vertical="center"/>
    </xf>
    <xf numFmtId="41" fontId="23" fillId="2" borderId="14" xfId="1" applyNumberFormat="1" applyFont="1" applyBorder="1" applyAlignment="1"/>
    <xf numFmtId="3" fontId="35" fillId="3" borderId="33" xfId="0" applyNumberFormat="1" applyFont="1" applyFill="1" applyBorder="1" applyAlignment="1">
      <alignment vertical="center"/>
    </xf>
    <xf numFmtId="41" fontId="23" fillId="3" borderId="34" xfId="0" applyNumberFormat="1" applyFont="1" applyFill="1" applyBorder="1" applyAlignment="1"/>
    <xf numFmtId="170" fontId="23" fillId="2" borderId="2" xfId="1" applyNumberFormat="1" applyFont="1" applyBorder="1" applyAlignment="1"/>
    <xf numFmtId="170" fontId="23" fillId="2" borderId="14" xfId="1" applyNumberFormat="1" applyFont="1" applyBorder="1" applyAlignment="1"/>
    <xf numFmtId="3" fontId="35" fillId="3" borderId="23" xfId="0" applyNumberFormat="1" applyFont="1" applyFill="1" applyBorder="1" applyAlignment="1">
      <alignment vertical="center"/>
    </xf>
    <xf numFmtId="3" fontId="35" fillId="3" borderId="1" xfId="0" applyNumberFormat="1" applyFont="1" applyFill="1" applyBorder="1" applyAlignment="1">
      <alignment vertical="center"/>
    </xf>
    <xf numFmtId="3" fontId="35" fillId="3" borderId="30" xfId="0" applyNumberFormat="1" applyFont="1" applyFill="1" applyBorder="1" applyAlignment="1">
      <alignment vertical="center"/>
    </xf>
    <xf numFmtId="3" fontId="35" fillId="3" borderId="15" xfId="0" applyNumberFormat="1" applyFont="1" applyFill="1" applyBorder="1" applyAlignment="1">
      <alignment vertical="center"/>
    </xf>
    <xf numFmtId="41" fontId="23" fillId="3" borderId="34" xfId="0" applyNumberFormat="1" applyFont="1" applyFill="1" applyBorder="1"/>
    <xf numFmtId="41" fontId="23" fillId="3" borderId="35" xfId="0" applyNumberFormat="1" applyFont="1" applyFill="1" applyBorder="1"/>
    <xf numFmtId="9" fontId="33" fillId="4" borderId="21" xfId="3" applyNumberFormat="1" applyFont="1" applyBorder="1" applyAlignment="1">
      <alignment vertical="center"/>
    </xf>
    <xf numFmtId="164" fontId="33" fillId="4" borderId="0" xfId="3" applyNumberFormat="1" applyFont="1" applyBorder="1" applyAlignment="1">
      <alignment vertical="center"/>
    </xf>
    <xf numFmtId="9" fontId="33" fillId="4" borderId="22" xfId="3" applyNumberFormat="1" applyFont="1" applyBorder="1" applyAlignment="1">
      <alignment vertical="center"/>
    </xf>
    <xf numFmtId="166" fontId="23" fillId="3" borderId="2" xfId="5" applyNumberFormat="1" applyFont="1" applyFill="1" applyBorder="1"/>
    <xf numFmtId="166" fontId="23" fillId="2" borderId="2" xfId="1" applyNumberFormat="1" applyFont="1" applyBorder="1" applyAlignment="1"/>
    <xf numFmtId="0" fontId="33" fillId="4" borderId="36" xfId="3" applyNumberFormat="1" applyFont="1" applyBorder="1" applyAlignment="1">
      <alignment vertical="center"/>
    </xf>
    <xf numFmtId="0" fontId="33" fillId="4" borderId="37" xfId="3" applyNumberFormat="1" applyFont="1" applyBorder="1" applyAlignment="1">
      <alignment vertical="center"/>
    </xf>
    <xf numFmtId="3" fontId="35" fillId="2" borderId="1" xfId="1" applyFont="1" applyBorder="1" applyAlignment="1">
      <alignment vertical="center"/>
    </xf>
    <xf numFmtId="166" fontId="23" fillId="3" borderId="34" xfId="0" applyNumberFormat="1" applyFont="1" applyFill="1" applyBorder="1" applyAlignment="1"/>
    <xf numFmtId="166" fontId="23" fillId="3" borderId="34" xfId="0" applyNumberFormat="1" applyFont="1" applyFill="1" applyBorder="1"/>
    <xf numFmtId="3" fontId="35" fillId="7" borderId="15" xfId="1" applyFont="1" applyFill="1" applyBorder="1" applyAlignment="1">
      <alignment vertical="center"/>
    </xf>
    <xf numFmtId="3" fontId="35" fillId="2" borderId="33" xfId="0" applyNumberFormat="1" applyFont="1" applyFill="1" applyBorder="1" applyAlignment="1">
      <alignment vertical="center"/>
    </xf>
    <xf numFmtId="43" fontId="23" fillId="2" borderId="34" xfId="0" applyNumberFormat="1" applyFont="1" applyFill="1" applyBorder="1" applyAlignment="1"/>
    <xf numFmtId="43" fontId="23" fillId="2" borderId="34" xfId="0" applyNumberFormat="1" applyFont="1" applyFill="1" applyBorder="1"/>
    <xf numFmtId="166" fontId="23" fillId="3" borderId="2" xfId="0" applyNumberFormat="1" applyFont="1" applyFill="1" applyBorder="1" applyAlignment="1"/>
    <xf numFmtId="0" fontId="24" fillId="3" borderId="5" xfId="0" applyFont="1" applyFill="1" applyBorder="1"/>
    <xf numFmtId="3" fontId="4" fillId="3" borderId="0" xfId="0" applyNumberFormat="1" applyFont="1" applyFill="1"/>
    <xf numFmtId="17" fontId="7" fillId="5" borderId="4" xfId="7" applyBorder="1">
      <alignment horizontal="center" vertical="center" wrapText="1"/>
    </xf>
    <xf numFmtId="17" fontId="7" fillId="5" borderId="5" xfId="7" applyBorder="1">
      <alignment horizontal="center" vertical="center" wrapText="1"/>
    </xf>
    <xf numFmtId="17" fontId="7" fillId="5" borderId="41" xfId="7" applyBorder="1">
      <alignment horizontal="center" vertical="center" wrapText="1"/>
    </xf>
    <xf numFmtId="3" fontId="23" fillId="3" borderId="2" xfId="0" applyNumberFormat="1" applyFont="1" applyFill="1" applyBorder="1" applyAlignment="1">
      <alignment horizontal="center"/>
    </xf>
    <xf numFmtId="3" fontId="23" fillId="0" borderId="2" xfId="0" applyNumberFormat="1" applyFont="1" applyFill="1" applyBorder="1" applyAlignment="1">
      <alignment horizontal="center"/>
    </xf>
    <xf numFmtId="3" fontId="23" fillId="2" borderId="2" xfId="1" applyNumberFormat="1" applyFont="1" applyBorder="1" applyAlignment="1">
      <alignment horizontal="center"/>
    </xf>
    <xf numFmtId="3" fontId="34" fillId="3" borderId="43" xfId="2" applyNumberFormat="1" applyFont="1" applyFill="1" applyBorder="1" applyAlignment="1">
      <alignment vertical="center"/>
    </xf>
    <xf numFmtId="164" fontId="33" fillId="4" borderId="20" xfId="3" applyNumberFormat="1" applyFont="1" applyBorder="1" applyAlignment="1">
      <alignment vertical="center"/>
    </xf>
    <xf numFmtId="164" fontId="33" fillId="4" borderId="21" xfId="3" applyNumberFormat="1" applyFont="1" applyBorder="1" applyAlignment="1">
      <alignment vertical="center"/>
    </xf>
    <xf numFmtId="3" fontId="33" fillId="4" borderId="21" xfId="3" applyNumberFormat="1" applyFont="1" applyBorder="1" applyAlignment="1">
      <alignment horizontal="center" vertical="center"/>
    </xf>
    <xf numFmtId="3" fontId="33" fillId="4" borderId="22" xfId="3" applyNumberFormat="1" applyFont="1" applyBorder="1" applyAlignment="1">
      <alignment horizontal="center" vertical="center"/>
    </xf>
    <xf numFmtId="17" fontId="5" fillId="5" borderId="10" xfId="2" applyNumberFormat="1" applyFont="1" applyFill="1" applyBorder="1" applyAlignment="1">
      <alignment horizontal="left" vertical="center"/>
    </xf>
    <xf numFmtId="17" fontId="5" fillId="5" borderId="47" xfId="2" applyNumberFormat="1" applyFont="1" applyFill="1" applyBorder="1" applyAlignment="1">
      <alignment horizontal="center" vertical="center"/>
    </xf>
    <xf numFmtId="0" fontId="33" fillId="4" borderId="48" xfId="3" applyNumberFormat="1" applyFont="1" applyBorder="1" applyAlignment="1">
      <alignment vertical="center"/>
    </xf>
    <xf numFmtId="9" fontId="33" fillId="4" borderId="49" xfId="3" applyNumberFormat="1" applyFont="1" applyBorder="1" applyAlignment="1">
      <alignment vertical="center"/>
    </xf>
    <xf numFmtId="9" fontId="33" fillId="4" borderId="50" xfId="3" applyNumberFormat="1" applyFont="1" applyBorder="1" applyAlignment="1">
      <alignment vertical="center"/>
    </xf>
    <xf numFmtId="166" fontId="23" fillId="3" borderId="2" xfId="0" applyNumberFormat="1" applyFont="1" applyFill="1" applyBorder="1"/>
    <xf numFmtId="166" fontId="23" fillId="2" borderId="2" xfId="1" applyNumberFormat="1" applyFont="1" applyAlignment="1"/>
    <xf numFmtId="41" fontId="23" fillId="2" borderId="17" xfId="1" applyNumberFormat="1" applyFont="1" applyBorder="1" applyAlignment="1"/>
    <xf numFmtId="41" fontId="23" fillId="2" borderId="51" xfId="1" applyNumberFormat="1" applyFont="1" applyBorder="1" applyAlignment="1"/>
    <xf numFmtId="41" fontId="23" fillId="3" borderId="17" xfId="0" applyNumberFormat="1" applyFont="1" applyFill="1" applyBorder="1"/>
    <xf numFmtId="166" fontId="23" fillId="3" borderId="52" xfId="0" applyNumberFormat="1" applyFont="1" applyFill="1" applyBorder="1" applyAlignment="1"/>
    <xf numFmtId="3" fontId="35" fillId="3" borderId="37" xfId="0" applyNumberFormat="1" applyFont="1" applyFill="1" applyBorder="1" applyAlignment="1">
      <alignment vertical="center"/>
    </xf>
    <xf numFmtId="3" fontId="23" fillId="3" borderId="2" xfId="6" applyNumberFormat="1" applyFont="1" applyFill="1" applyBorder="1" applyAlignment="1">
      <alignment horizontal="right"/>
    </xf>
    <xf numFmtId="3" fontId="23" fillId="3" borderId="2" xfId="6" applyNumberFormat="1" applyFont="1" applyFill="1" applyBorder="1" applyAlignment="1">
      <alignment horizontal="center"/>
    </xf>
    <xf numFmtId="3" fontId="23" fillId="3" borderId="43" xfId="6" applyNumberFormat="1" applyFont="1" applyFill="1" applyBorder="1" applyAlignment="1">
      <alignment horizontal="right"/>
    </xf>
    <xf numFmtId="3" fontId="23" fillId="2" borderId="2" xfId="6" applyNumberFormat="1" applyFont="1" applyFill="1" applyBorder="1" applyAlignment="1">
      <alignment horizontal="right"/>
    </xf>
    <xf numFmtId="3" fontId="23" fillId="2" borderId="2" xfId="6" applyNumberFormat="1" applyFont="1" applyFill="1" applyBorder="1" applyAlignment="1">
      <alignment horizontal="center"/>
    </xf>
    <xf numFmtId="3" fontId="23" fillId="2" borderId="43" xfId="6" applyNumberFormat="1" applyFont="1" applyFill="1" applyBorder="1" applyAlignment="1">
      <alignment horizontal="right"/>
    </xf>
    <xf numFmtId="4" fontId="23" fillId="2" borderId="35" xfId="0" applyNumberFormat="1" applyFont="1" applyFill="1" applyBorder="1" applyAlignment="1">
      <alignment vertical="center"/>
    </xf>
    <xf numFmtId="0" fontId="33" fillId="4" borderId="0" xfId="3" applyNumberFormat="1" applyFont="1" applyBorder="1" applyAlignment="1">
      <alignment vertical="center"/>
    </xf>
    <xf numFmtId="3" fontId="33" fillId="4" borderId="0" xfId="3" applyNumberFormat="1" applyFont="1" applyBorder="1" applyAlignment="1">
      <alignment vertical="center"/>
    </xf>
    <xf numFmtId="3" fontId="33" fillId="4" borderId="47" xfId="3" applyNumberFormat="1" applyFont="1" applyBorder="1" applyAlignment="1">
      <alignment vertical="center"/>
    </xf>
    <xf numFmtId="3" fontId="35" fillId="3" borderId="18" xfId="0" applyNumberFormat="1" applyFont="1" applyFill="1" applyBorder="1" applyAlignment="1">
      <alignment vertical="center"/>
    </xf>
    <xf numFmtId="3" fontId="35" fillId="3" borderId="18" xfId="0" applyNumberFormat="1" applyFont="1" applyFill="1" applyBorder="1" applyAlignment="1">
      <alignment vertical="top"/>
    </xf>
    <xf numFmtId="0" fontId="32" fillId="3" borderId="26" xfId="0" applyFont="1" applyFill="1" applyBorder="1" applyAlignment="1">
      <alignment horizontal="justify" vertical="center" wrapText="1"/>
    </xf>
    <xf numFmtId="165" fontId="23" fillId="3" borderId="2" xfId="0" applyNumberFormat="1" applyFont="1" applyFill="1" applyBorder="1" applyAlignment="1">
      <alignment horizontal="center"/>
    </xf>
    <xf numFmtId="165" fontId="23" fillId="2" borderId="2" xfId="1" applyNumberFormat="1" applyFont="1" applyBorder="1" applyAlignment="1">
      <alignment horizontal="center"/>
    </xf>
    <xf numFmtId="165" fontId="23" fillId="0" borderId="2" xfId="0" applyNumberFormat="1" applyFont="1" applyFill="1" applyBorder="1" applyAlignment="1">
      <alignment horizontal="center"/>
    </xf>
    <xf numFmtId="165" fontId="33" fillId="4" borderId="21" xfId="3" applyNumberFormat="1" applyFont="1" applyBorder="1" applyAlignment="1">
      <alignment horizontal="center" vertical="center"/>
    </xf>
    <xf numFmtId="165" fontId="33" fillId="4" borderId="22" xfId="3" applyNumberFormat="1" applyFont="1" applyBorder="1" applyAlignment="1">
      <alignment horizontal="center" vertical="center"/>
    </xf>
    <xf numFmtId="3" fontId="23" fillId="3" borderId="16" xfId="0" applyNumberFormat="1" applyFont="1" applyFill="1" applyBorder="1" applyAlignment="1">
      <alignment horizontal="center"/>
    </xf>
    <xf numFmtId="3" fontId="6" fillId="3" borderId="0" xfId="8" applyNumberFormat="1" applyFont="1" applyFill="1" applyBorder="1" applyAlignment="1">
      <alignment vertical="center" wrapText="1"/>
    </xf>
    <xf numFmtId="3" fontId="23" fillId="3" borderId="16" xfId="1" applyNumberFormat="1" applyFont="1" applyFill="1" applyBorder="1" applyAlignment="1">
      <alignment horizontal="center"/>
    </xf>
    <xf numFmtId="3" fontId="37" fillId="3" borderId="0" xfId="3" applyNumberFormat="1" applyFont="1" applyFill="1" applyBorder="1" applyAlignment="1">
      <alignment horizontal="center" vertical="center"/>
    </xf>
    <xf numFmtId="165" fontId="23" fillId="3" borderId="16" xfId="1" applyNumberFormat="1" applyFont="1" applyFill="1" applyBorder="1" applyAlignment="1">
      <alignment horizontal="center"/>
    </xf>
    <xf numFmtId="165" fontId="23" fillId="3" borderId="16" xfId="0" applyNumberFormat="1" applyFont="1" applyFill="1" applyBorder="1" applyAlignment="1">
      <alignment horizontal="center"/>
    </xf>
    <xf numFmtId="165" fontId="33" fillId="3" borderId="0" xfId="3" applyNumberFormat="1" applyFont="1" applyFill="1" applyBorder="1" applyAlignment="1">
      <alignment horizontal="center" vertical="center"/>
    </xf>
    <xf numFmtId="43" fontId="33" fillId="4" borderId="0" xfId="3" applyNumberFormat="1" applyFont="1" applyBorder="1" applyAlignment="1">
      <alignment vertical="center"/>
    </xf>
    <xf numFmtId="9" fontId="33" fillId="4" borderId="17" xfId="3" applyNumberFormat="1" applyFont="1" applyBorder="1" applyAlignment="1">
      <alignment vertical="center"/>
    </xf>
    <xf numFmtId="10" fontId="33" fillId="4" borderId="21" xfId="3" applyNumberFormat="1" applyFont="1" applyBorder="1" applyAlignment="1">
      <alignment vertical="center"/>
    </xf>
    <xf numFmtId="3" fontId="6" fillId="4" borderId="3" xfId="8" applyNumberFormat="1" applyFont="1" applyBorder="1">
      <alignment horizontal="center" vertical="center" wrapText="1"/>
    </xf>
    <xf numFmtId="3" fontId="6" fillId="4" borderId="23" xfId="8" applyNumberFormat="1" applyFont="1" applyBorder="1">
      <alignment horizontal="center" vertical="center" wrapText="1"/>
    </xf>
    <xf numFmtId="17" fontId="7" fillId="5" borderId="16" xfId="7" applyBorder="1" applyAlignment="1">
      <alignment horizontal="center" vertical="center" wrapText="1"/>
    </xf>
    <xf numFmtId="17" fontId="7" fillId="5" borderId="40" xfId="7" applyBorder="1" applyAlignment="1">
      <alignment horizontal="center" vertical="center" wrapText="1"/>
    </xf>
    <xf numFmtId="17" fontId="7" fillId="5" borderId="38" xfId="7" applyBorder="1" applyAlignment="1">
      <alignment horizontal="center" vertical="center" wrapText="1"/>
    </xf>
    <xf numFmtId="17" fontId="7" fillId="5" borderId="39" xfId="7" applyBorder="1" applyAlignment="1">
      <alignment horizontal="center" vertical="center" wrapText="1"/>
    </xf>
    <xf numFmtId="17" fontId="7" fillId="5" borderId="6" xfId="7" applyBorder="1" applyAlignment="1">
      <alignment horizontal="center" vertical="center" wrapText="1"/>
    </xf>
    <xf numFmtId="17" fontId="7" fillId="5" borderId="0" xfId="7" applyBorder="1" applyAlignment="1">
      <alignment horizontal="center" vertical="center" wrapText="1"/>
    </xf>
    <xf numFmtId="17" fontId="7" fillId="5" borderId="42" xfId="7" applyBorder="1" applyAlignment="1">
      <alignment horizontal="center" vertical="center" wrapText="1"/>
    </xf>
    <xf numFmtId="3" fontId="6" fillId="4" borderId="3" xfId="8" applyNumberFormat="1" applyFont="1" applyBorder="1" applyAlignment="1">
      <alignment horizontal="center" vertical="center" wrapText="1"/>
    </xf>
    <xf numFmtId="3" fontId="6" fillId="4" borderId="18" xfId="8" applyNumberFormat="1" applyFont="1" applyBorder="1" applyAlignment="1">
      <alignment horizontal="center" vertical="center" wrapText="1"/>
    </xf>
    <xf numFmtId="3" fontId="6" fillId="4" borderId="19" xfId="8" applyNumberFormat="1" applyFont="1" applyBorder="1" applyAlignment="1">
      <alignment horizontal="center" vertical="center" wrapText="1"/>
    </xf>
    <xf numFmtId="17" fontId="7" fillId="5" borderId="28" xfId="7" applyBorder="1" applyAlignment="1">
      <alignment horizontal="center" vertical="center" wrapText="1"/>
    </xf>
    <xf numFmtId="17" fontId="7" fillId="5" borderId="29" xfId="7" applyBorder="1" applyAlignment="1">
      <alignment horizontal="center" vertical="center" wrapText="1"/>
    </xf>
    <xf numFmtId="17" fontId="7" fillId="3" borderId="4" xfId="7" applyFill="1" applyBorder="1" applyAlignment="1">
      <alignment horizontal="center" vertical="center" wrapText="1"/>
    </xf>
    <xf numFmtId="3" fontId="6" fillId="4" borderId="16" xfId="8" applyNumberFormat="1" applyFont="1" applyBorder="1" applyAlignment="1">
      <alignment horizontal="center" vertical="center" wrapText="1"/>
    </xf>
    <xf numFmtId="3" fontId="6" fillId="4" borderId="0" xfId="8" applyNumberFormat="1" applyFont="1" applyBorder="1" applyAlignment="1">
      <alignment horizontal="center" vertical="center" wrapText="1"/>
    </xf>
    <xf numFmtId="17" fontId="7" fillId="5" borderId="53" xfId="7" applyBorder="1" applyAlignment="1">
      <alignment horizontal="center" vertical="center" wrapText="1"/>
    </xf>
    <xf numFmtId="3" fontId="26" fillId="4" borderId="28" xfId="2" applyNumberFormat="1" applyFont="1" applyFill="1" applyBorder="1" applyAlignment="1">
      <alignment horizontal="center" vertical="center"/>
    </xf>
    <xf numFmtId="3" fontId="27" fillId="4" borderId="0" xfId="2" applyNumberFormat="1" applyFont="1" applyFill="1" applyBorder="1" applyAlignment="1">
      <alignment horizontal="center" vertical="center"/>
    </xf>
    <xf numFmtId="3" fontId="27" fillId="4" borderId="29" xfId="2" applyNumberFormat="1" applyFont="1" applyFill="1" applyBorder="1" applyAlignment="1">
      <alignment horizontal="center" vertical="center"/>
    </xf>
    <xf numFmtId="17" fontId="6" fillId="4" borderId="3" xfId="0" applyNumberFormat="1" applyFont="1" applyFill="1" applyBorder="1" applyAlignment="1">
      <alignment horizontal="center" vertical="center" wrapText="1"/>
    </xf>
    <xf numFmtId="17" fontId="2" fillId="4" borderId="18" xfId="0" applyNumberFormat="1" applyFont="1" applyFill="1" applyBorder="1" applyAlignment="1">
      <alignment horizontal="center" vertical="center" wrapText="1"/>
    </xf>
    <xf numFmtId="17" fontId="2" fillId="4" borderId="19" xfId="0" applyNumberFormat="1" applyFont="1" applyFill="1" applyBorder="1" applyAlignment="1">
      <alignment horizontal="center" vertical="center" wrapText="1"/>
    </xf>
    <xf numFmtId="3" fontId="6" fillId="4" borderId="3" xfId="8" applyNumberFormat="1">
      <alignment horizontal="center" vertical="center" wrapText="1"/>
    </xf>
    <xf numFmtId="17" fontId="7" fillId="5" borderId="0" xfId="7" applyFont="1" applyBorder="1">
      <alignment horizontal="center" vertical="center" wrapText="1"/>
    </xf>
    <xf numFmtId="17" fontId="7" fillId="5" borderId="17" xfId="7" applyFont="1" applyBorder="1">
      <alignment horizontal="center" vertical="center" wrapText="1"/>
    </xf>
    <xf numFmtId="3" fontId="28" fillId="4" borderId="3" xfId="8" applyNumberFormat="1" applyFont="1" applyBorder="1">
      <alignment horizontal="center" vertical="center" wrapText="1"/>
    </xf>
    <xf numFmtId="3" fontId="6" fillId="4" borderId="18" xfId="8" applyNumberFormat="1" applyFont="1" applyBorder="1">
      <alignment horizontal="center" vertical="center" wrapText="1"/>
    </xf>
    <xf numFmtId="3" fontId="6" fillId="4" borderId="19" xfId="8" applyNumberFormat="1" applyFont="1" applyBorder="1">
      <alignment horizontal="center" vertical="center" wrapText="1"/>
    </xf>
    <xf numFmtId="3" fontId="28" fillId="4" borderId="28" xfId="8" applyNumberFormat="1" applyFont="1" applyBorder="1">
      <alignment horizontal="center" vertical="center" wrapText="1"/>
    </xf>
    <xf numFmtId="3" fontId="6" fillId="4" borderId="0" xfId="8" applyNumberFormat="1" applyFont="1" applyBorder="1">
      <alignment horizontal="center" vertical="center" wrapText="1"/>
    </xf>
    <xf numFmtId="3" fontId="6" fillId="4" borderId="29" xfId="8" applyNumberFormat="1" applyFont="1" applyBorder="1">
      <alignment horizontal="center" vertical="center" wrapText="1"/>
    </xf>
    <xf numFmtId="3" fontId="26" fillId="4" borderId="10" xfId="2" applyNumberFormat="1" applyFont="1" applyFill="1" applyBorder="1" applyAlignment="1">
      <alignment horizontal="center" vertical="center"/>
    </xf>
    <xf numFmtId="3" fontId="26" fillId="4" borderId="0" xfId="2" applyNumberFormat="1" applyFont="1" applyFill="1" applyBorder="1" applyAlignment="1">
      <alignment horizontal="center" vertical="center"/>
    </xf>
    <xf numFmtId="3" fontId="26" fillId="4" borderId="44" xfId="2" applyNumberFormat="1" applyFont="1" applyFill="1" applyBorder="1" applyAlignment="1">
      <alignment horizontal="center" vertical="center"/>
    </xf>
    <xf numFmtId="3" fontId="26" fillId="4" borderId="45" xfId="2" applyNumberFormat="1" applyFont="1" applyFill="1" applyBorder="1" applyAlignment="1">
      <alignment horizontal="center" vertical="center"/>
    </xf>
    <xf numFmtId="3" fontId="26" fillId="4" borderId="46" xfId="2" applyNumberFormat="1" applyFont="1" applyFill="1" applyBorder="1" applyAlignment="1">
      <alignment horizontal="center" vertical="center"/>
    </xf>
    <xf numFmtId="3" fontId="6" fillId="4" borderId="24" xfId="8" applyNumberFormat="1" applyFont="1" applyBorder="1">
      <alignment horizontal="center" vertical="center" wrapText="1"/>
    </xf>
    <xf numFmtId="3" fontId="6" fillId="4" borderId="27" xfId="8" applyNumberFormat="1" applyFont="1" applyBorder="1">
      <alignment horizontal="center" vertical="center" wrapText="1"/>
    </xf>
  </cellXfs>
  <cellStyles count="9">
    <cellStyle name="destacado interior" xfId="1"/>
    <cellStyle name="Estilo 1" xfId="2"/>
    <cellStyle name="Estilo 2" xfId="3"/>
    <cellStyle name="Hipervínculo" xfId="4" builtinId="8"/>
    <cellStyle name="Millares" xfId="5" builtinId="3"/>
    <cellStyle name="Normal" xfId="0" builtinId="0"/>
    <cellStyle name="Porcentual" xfId="6" builtinId="5"/>
    <cellStyle name="subtitulos tabla SCJ" xfId="7"/>
    <cellStyle name="titulo tabla SCJ" xfId="8"/>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Indice!A1"/><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1.jpeg"/><Relationship Id="rId1" Type="http://schemas.openxmlformats.org/officeDocument/2006/relationships/image" Target="../media/image2.jpe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hyperlink" Target="#Indice!A1"/><Relationship Id="rId1" Type="http://schemas.openxmlformats.org/officeDocument/2006/relationships/image" Target="../media/image2.jpeg"/><Relationship Id="rId5" Type="http://schemas.openxmlformats.org/officeDocument/2006/relationships/image" Target="../media/image1.jpeg"/><Relationship Id="rId4"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2.jpe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1.jpeg"/><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4351345</xdr:colOff>
      <xdr:row>10</xdr:row>
      <xdr:rowOff>28250</xdr:rowOff>
    </xdr:from>
    <xdr:ext cx="1056251" cy="509948"/>
    <xdr:sp macro="" textlink="">
      <xdr:nvSpPr>
        <xdr:cNvPr id="9" name="8 Rectángulo"/>
        <xdr:cNvSpPr/>
      </xdr:nvSpPr>
      <xdr:spPr>
        <a:xfrm>
          <a:off x="5103820" y="1990400"/>
          <a:ext cx="1056251" cy="509948"/>
        </a:xfrm>
        <a:prstGeom prst="rect">
          <a:avLst/>
        </a:prstGeom>
        <a:noFill/>
      </xdr:spPr>
      <xdr:txBody>
        <a:bodyPr wrap="none" lIns="91440" tIns="45720" rIns="91440" bIns="45720">
          <a:spAutoFit/>
        </a:bodyPr>
        <a:lstStyle/>
        <a:p>
          <a:pPr algn="ctr"/>
          <a:r>
            <a:rPr lang="es-ES" sz="2000" b="1" cap="all" spc="0" baseline="0">
              <a:ln w="0"/>
              <a:solidFill>
                <a:schemeClr val="tx2">
                  <a:lumMod val="75000"/>
                </a:schemeClr>
              </a:solidFill>
              <a:effectLst/>
              <a:latin typeface="Optima" pitchFamily="2" charset="0"/>
              <a:ea typeface="+mn-ea"/>
              <a:cs typeface="Arial" pitchFamily="34" charset="0"/>
            </a:rPr>
            <a:t>AÑO</a:t>
          </a:r>
          <a:r>
            <a:rPr lang="es-ES" sz="2000" b="1" cap="all" spc="0" baseline="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latin typeface="Optima" pitchFamily="2" charset="0"/>
              <a:ea typeface="+mn-ea"/>
              <a:cs typeface="Arial" pitchFamily="34" charset="0"/>
            </a:rPr>
            <a:t> </a:t>
          </a:r>
          <a:r>
            <a:rPr lang="es-ES" sz="2400" b="1" cap="all" spc="0" baseline="0">
              <a:ln w="0"/>
              <a:solidFill>
                <a:schemeClr val="tx2">
                  <a:lumMod val="75000"/>
                </a:schemeClr>
              </a:solidFill>
              <a:effectLst/>
              <a:latin typeface="Optima" pitchFamily="2" charset="0"/>
              <a:ea typeface="+mn-ea"/>
              <a:cs typeface="Arial" pitchFamily="34" charset="0"/>
            </a:rPr>
            <a:t>2011</a:t>
          </a:r>
        </a:p>
      </xdr:txBody>
    </xdr:sp>
    <xdr:clientData/>
  </xdr:oneCellAnchor>
  <xdr:twoCellAnchor editAs="absolute">
    <xdr:from>
      <xdr:col>2</xdr:col>
      <xdr:colOff>2266950</xdr:colOff>
      <xdr:row>7</xdr:row>
      <xdr:rowOff>113975</xdr:rowOff>
    </xdr:from>
    <xdr:to>
      <xdr:col>4</xdr:col>
      <xdr:colOff>2476500</xdr:colOff>
      <xdr:row>10</xdr:row>
      <xdr:rowOff>42923</xdr:rowOff>
    </xdr:to>
    <xdr:sp macro="" textlink="">
      <xdr:nvSpPr>
        <xdr:cNvPr id="7" name="6 Rectángulo"/>
        <xdr:cNvSpPr/>
      </xdr:nvSpPr>
      <xdr:spPr>
        <a:xfrm>
          <a:off x="3019425" y="1380800"/>
          <a:ext cx="5372100" cy="624273"/>
        </a:xfrm>
        <a:prstGeom prst="rect">
          <a:avLst/>
        </a:prstGeom>
        <a:noFill/>
      </xdr:spPr>
      <xdr:txBody>
        <a:bodyPr wrap="square" lIns="91440" tIns="45720" rIns="91440" bIns="45720">
          <a:spAutoFit/>
        </a:bodyPr>
        <a:lstStyle/>
        <a:p>
          <a:pPr algn="ctr"/>
          <a:r>
            <a:rPr lang="es-ES" sz="3400" b="1" cap="all" spc="0" baseline="0">
              <a:ln w="0"/>
              <a:solidFill>
                <a:schemeClr val="tx2">
                  <a:lumMod val="75000"/>
                </a:schemeClr>
              </a:solidFill>
              <a:effectLst/>
              <a:latin typeface="Optima" pitchFamily="2" charset="0"/>
              <a:ea typeface="+mn-ea"/>
              <a:cs typeface="Arial" pitchFamily="34" charset="0"/>
            </a:rPr>
            <a:t>BOLETÍN ESTADÍSTICO</a:t>
          </a:r>
        </a:p>
      </xdr:txBody>
    </xdr:sp>
    <xdr:clientData/>
  </xdr:twoCellAnchor>
  <xdr:twoCellAnchor>
    <xdr:from>
      <xdr:col>4</xdr:col>
      <xdr:colOff>245046</xdr:colOff>
      <xdr:row>11</xdr:row>
      <xdr:rowOff>102249</xdr:rowOff>
    </xdr:from>
    <xdr:to>
      <xdr:col>4</xdr:col>
      <xdr:colOff>4638675</xdr:colOff>
      <xdr:row>11</xdr:row>
      <xdr:rowOff>104775</xdr:rowOff>
    </xdr:to>
    <xdr:cxnSp macro="">
      <xdr:nvCxnSpPr>
        <xdr:cNvPr id="13" name="12 Conector recto"/>
        <xdr:cNvCxnSpPr>
          <a:stCxn id="9" idx="3"/>
        </xdr:cNvCxnSpPr>
      </xdr:nvCxnSpPr>
      <xdr:spPr>
        <a:xfrm>
          <a:off x="6160071" y="2245374"/>
          <a:ext cx="4393629" cy="2526"/>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104775</xdr:colOff>
      <xdr:row>11</xdr:row>
      <xdr:rowOff>102249</xdr:rowOff>
    </xdr:from>
    <xdr:to>
      <xdr:col>2</xdr:col>
      <xdr:colOff>4351345</xdr:colOff>
      <xdr:row>11</xdr:row>
      <xdr:rowOff>104775</xdr:rowOff>
    </xdr:to>
    <xdr:cxnSp macro="">
      <xdr:nvCxnSpPr>
        <xdr:cNvPr id="14" name="13 Conector recto"/>
        <xdr:cNvCxnSpPr>
          <a:endCxn id="9" idx="1"/>
        </xdr:cNvCxnSpPr>
      </xdr:nvCxnSpPr>
      <xdr:spPr>
        <a:xfrm flipV="1">
          <a:off x="857250" y="2245374"/>
          <a:ext cx="4246570" cy="2526"/>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443686</xdr:colOff>
      <xdr:row>14</xdr:row>
      <xdr:rowOff>123829</xdr:rowOff>
    </xdr:from>
    <xdr:to>
      <xdr:col>1</xdr:col>
      <xdr:colOff>534792</xdr:colOff>
      <xdr:row>14</xdr:row>
      <xdr:rowOff>219075</xdr:rowOff>
    </xdr:to>
    <xdr:sp macro="" textlink="">
      <xdr:nvSpPr>
        <xdr:cNvPr id="20" name="19 Extracto"/>
        <xdr:cNvSpPr/>
      </xdr:nvSpPr>
      <xdr:spPr>
        <a:xfrm rot="5400000">
          <a:off x="594016" y="2859574"/>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434161</xdr:colOff>
      <xdr:row>16</xdr:row>
      <xdr:rowOff>142879</xdr:rowOff>
    </xdr:from>
    <xdr:to>
      <xdr:col>1</xdr:col>
      <xdr:colOff>525267</xdr:colOff>
      <xdr:row>16</xdr:row>
      <xdr:rowOff>238125</xdr:rowOff>
    </xdr:to>
    <xdr:sp macro="" textlink="">
      <xdr:nvSpPr>
        <xdr:cNvPr id="21" name="20 Extracto"/>
        <xdr:cNvSpPr/>
      </xdr:nvSpPr>
      <xdr:spPr>
        <a:xfrm rot="5400000">
          <a:off x="584491" y="3545374"/>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17</xdr:row>
      <xdr:rowOff>138116</xdr:rowOff>
    </xdr:from>
    <xdr:to>
      <xdr:col>1</xdr:col>
      <xdr:colOff>534792</xdr:colOff>
      <xdr:row>17</xdr:row>
      <xdr:rowOff>233362</xdr:rowOff>
    </xdr:to>
    <xdr:sp macro="" textlink="">
      <xdr:nvSpPr>
        <xdr:cNvPr id="22" name="21 Extracto"/>
        <xdr:cNvSpPr/>
      </xdr:nvSpPr>
      <xdr:spPr>
        <a:xfrm rot="5400000">
          <a:off x="594016" y="38739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18</xdr:row>
      <xdr:rowOff>147641</xdr:rowOff>
    </xdr:from>
    <xdr:to>
      <xdr:col>1</xdr:col>
      <xdr:colOff>534792</xdr:colOff>
      <xdr:row>18</xdr:row>
      <xdr:rowOff>242887</xdr:rowOff>
    </xdr:to>
    <xdr:sp macro="" textlink="">
      <xdr:nvSpPr>
        <xdr:cNvPr id="23" name="22 Extracto"/>
        <xdr:cNvSpPr/>
      </xdr:nvSpPr>
      <xdr:spPr>
        <a:xfrm rot="5400000">
          <a:off x="594016" y="42168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19</xdr:row>
      <xdr:rowOff>142878</xdr:rowOff>
    </xdr:from>
    <xdr:to>
      <xdr:col>1</xdr:col>
      <xdr:colOff>534792</xdr:colOff>
      <xdr:row>19</xdr:row>
      <xdr:rowOff>238124</xdr:rowOff>
    </xdr:to>
    <xdr:sp macro="" textlink="">
      <xdr:nvSpPr>
        <xdr:cNvPr id="24" name="23 Extracto"/>
        <xdr:cNvSpPr/>
      </xdr:nvSpPr>
      <xdr:spPr>
        <a:xfrm rot="5400000">
          <a:off x="594016" y="45454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20</xdr:row>
      <xdr:rowOff>128591</xdr:rowOff>
    </xdr:from>
    <xdr:to>
      <xdr:col>1</xdr:col>
      <xdr:colOff>534792</xdr:colOff>
      <xdr:row>20</xdr:row>
      <xdr:rowOff>223837</xdr:rowOff>
    </xdr:to>
    <xdr:sp macro="" textlink="">
      <xdr:nvSpPr>
        <xdr:cNvPr id="25" name="24 Extracto"/>
        <xdr:cNvSpPr/>
      </xdr:nvSpPr>
      <xdr:spPr>
        <a:xfrm rot="5400000">
          <a:off x="594016" y="48645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21</xdr:row>
      <xdr:rowOff>142879</xdr:rowOff>
    </xdr:from>
    <xdr:to>
      <xdr:col>1</xdr:col>
      <xdr:colOff>534792</xdr:colOff>
      <xdr:row>21</xdr:row>
      <xdr:rowOff>238125</xdr:rowOff>
    </xdr:to>
    <xdr:sp macro="" textlink="">
      <xdr:nvSpPr>
        <xdr:cNvPr id="26" name="25 Extracto"/>
        <xdr:cNvSpPr/>
      </xdr:nvSpPr>
      <xdr:spPr>
        <a:xfrm rot="5400000">
          <a:off x="594016" y="5212249"/>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14</xdr:row>
      <xdr:rowOff>123828</xdr:rowOff>
    </xdr:from>
    <xdr:to>
      <xdr:col>3</xdr:col>
      <xdr:colOff>410967</xdr:colOff>
      <xdr:row>14</xdr:row>
      <xdr:rowOff>219074</xdr:rowOff>
    </xdr:to>
    <xdr:sp macro="" textlink="">
      <xdr:nvSpPr>
        <xdr:cNvPr id="28" name="27 Extracto"/>
        <xdr:cNvSpPr/>
      </xdr:nvSpPr>
      <xdr:spPr>
        <a:xfrm rot="5400000">
          <a:off x="6451891" y="28595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15</xdr:row>
      <xdr:rowOff>109541</xdr:rowOff>
    </xdr:from>
    <xdr:to>
      <xdr:col>3</xdr:col>
      <xdr:colOff>410967</xdr:colOff>
      <xdr:row>15</xdr:row>
      <xdr:rowOff>204787</xdr:rowOff>
    </xdr:to>
    <xdr:sp macro="" textlink="">
      <xdr:nvSpPr>
        <xdr:cNvPr id="29" name="28 Extracto"/>
        <xdr:cNvSpPr/>
      </xdr:nvSpPr>
      <xdr:spPr>
        <a:xfrm rot="5400000">
          <a:off x="5775616" y="3178661"/>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editAs="oneCell">
    <xdr:from>
      <xdr:col>0</xdr:col>
      <xdr:colOff>19050</xdr:colOff>
      <xdr:row>27</xdr:row>
      <xdr:rowOff>95250</xdr:rowOff>
    </xdr:from>
    <xdr:to>
      <xdr:col>4</xdr:col>
      <xdr:colOff>1873250</xdr:colOff>
      <xdr:row>34</xdr:row>
      <xdr:rowOff>19050</xdr:rowOff>
    </xdr:to>
    <xdr:pic>
      <xdr:nvPicPr>
        <xdr:cNvPr id="8216" name="35 Imagen" descr="onda.jpg"/>
        <xdr:cNvPicPr>
          <a:picLocks noChangeAspect="1"/>
        </xdr:cNvPicPr>
      </xdr:nvPicPr>
      <xdr:blipFill>
        <a:blip xmlns:r="http://schemas.openxmlformats.org/officeDocument/2006/relationships" r:embed="rId1" cstate="print"/>
        <a:srcRect/>
        <a:stretch>
          <a:fillRect/>
        </a:stretch>
      </xdr:blipFill>
      <xdr:spPr bwMode="auto">
        <a:xfrm>
          <a:off x="19050" y="7162800"/>
          <a:ext cx="7769225" cy="119062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4</xdr:col>
      <xdr:colOff>1930400</xdr:colOff>
      <xdr:row>7</xdr:row>
      <xdr:rowOff>141762</xdr:rowOff>
    </xdr:to>
    <xdr:pic>
      <xdr:nvPicPr>
        <xdr:cNvPr id="18" name="17 Imagen" descr="encabezado3.jpg"/>
        <xdr:cNvPicPr>
          <a:picLocks noChangeAspect="1"/>
        </xdr:cNvPicPr>
      </xdr:nvPicPr>
      <xdr:blipFill>
        <a:blip xmlns:r="http://schemas.openxmlformats.org/officeDocument/2006/relationships" r:embed="rId2" cstate="print"/>
        <a:stretch>
          <a:fillRect/>
        </a:stretch>
      </xdr:blipFill>
      <xdr:spPr>
        <a:xfrm>
          <a:off x="0" y="0"/>
          <a:ext cx="7829550" cy="1408587"/>
        </a:xfrm>
        <a:prstGeom prst="rect">
          <a:avLst/>
        </a:prstGeom>
      </xdr:spPr>
    </xdr:pic>
    <xdr:clientData/>
  </xdr:twoCellAnchor>
  <xdr:twoCellAnchor>
    <xdr:from>
      <xdr:col>1</xdr:col>
      <xdr:colOff>1186636</xdr:colOff>
      <xdr:row>15</xdr:row>
      <xdr:rowOff>128591</xdr:rowOff>
    </xdr:from>
    <xdr:to>
      <xdr:col>2</xdr:col>
      <xdr:colOff>1392</xdr:colOff>
      <xdr:row>15</xdr:row>
      <xdr:rowOff>223837</xdr:rowOff>
    </xdr:to>
    <xdr:sp macro="" textlink="">
      <xdr:nvSpPr>
        <xdr:cNvPr id="30" name="29 Extracto"/>
        <xdr:cNvSpPr/>
      </xdr:nvSpPr>
      <xdr:spPr>
        <a:xfrm rot="5400000">
          <a:off x="1336966" y="5864711"/>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438150</xdr:colOff>
      <xdr:row>15</xdr:row>
      <xdr:rowOff>114300</xdr:rowOff>
    </xdr:from>
    <xdr:to>
      <xdr:col>1</xdr:col>
      <xdr:colOff>529256</xdr:colOff>
      <xdr:row>15</xdr:row>
      <xdr:rowOff>209546</xdr:rowOff>
    </xdr:to>
    <xdr:sp macro="" textlink="">
      <xdr:nvSpPr>
        <xdr:cNvPr id="31" name="30 Extracto"/>
        <xdr:cNvSpPr/>
      </xdr:nvSpPr>
      <xdr:spPr>
        <a:xfrm rot="5400000">
          <a:off x="588480" y="3183420"/>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16</xdr:row>
      <xdr:rowOff>104778</xdr:rowOff>
    </xdr:from>
    <xdr:to>
      <xdr:col>3</xdr:col>
      <xdr:colOff>410967</xdr:colOff>
      <xdr:row>16</xdr:row>
      <xdr:rowOff>200024</xdr:rowOff>
    </xdr:to>
    <xdr:sp macro="" textlink="">
      <xdr:nvSpPr>
        <xdr:cNvPr id="32" name="31 Extracto"/>
        <xdr:cNvSpPr/>
      </xdr:nvSpPr>
      <xdr:spPr>
        <a:xfrm rot="5400000">
          <a:off x="5775616" y="35072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17</xdr:row>
      <xdr:rowOff>123828</xdr:rowOff>
    </xdr:from>
    <xdr:to>
      <xdr:col>3</xdr:col>
      <xdr:colOff>410967</xdr:colOff>
      <xdr:row>17</xdr:row>
      <xdr:rowOff>219074</xdr:rowOff>
    </xdr:to>
    <xdr:sp macro="" textlink="">
      <xdr:nvSpPr>
        <xdr:cNvPr id="33" name="32 Extracto"/>
        <xdr:cNvSpPr/>
      </xdr:nvSpPr>
      <xdr:spPr>
        <a:xfrm rot="5400000">
          <a:off x="5775616" y="38596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18</xdr:row>
      <xdr:rowOff>95253</xdr:rowOff>
    </xdr:from>
    <xdr:to>
      <xdr:col>3</xdr:col>
      <xdr:colOff>410967</xdr:colOff>
      <xdr:row>18</xdr:row>
      <xdr:rowOff>190499</xdr:rowOff>
    </xdr:to>
    <xdr:sp macro="" textlink="">
      <xdr:nvSpPr>
        <xdr:cNvPr id="34" name="33 Extracto"/>
        <xdr:cNvSpPr/>
      </xdr:nvSpPr>
      <xdr:spPr>
        <a:xfrm rot="5400000">
          <a:off x="5775616" y="41644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19</xdr:row>
      <xdr:rowOff>114303</xdr:rowOff>
    </xdr:from>
    <xdr:to>
      <xdr:col>3</xdr:col>
      <xdr:colOff>410967</xdr:colOff>
      <xdr:row>19</xdr:row>
      <xdr:rowOff>209549</xdr:rowOff>
    </xdr:to>
    <xdr:sp macro="" textlink="">
      <xdr:nvSpPr>
        <xdr:cNvPr id="35" name="34 Extracto"/>
        <xdr:cNvSpPr/>
      </xdr:nvSpPr>
      <xdr:spPr>
        <a:xfrm rot="5400000">
          <a:off x="5775616" y="451692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20</xdr:row>
      <xdr:rowOff>114303</xdr:rowOff>
    </xdr:from>
    <xdr:to>
      <xdr:col>3</xdr:col>
      <xdr:colOff>410967</xdr:colOff>
      <xdr:row>20</xdr:row>
      <xdr:rowOff>209549</xdr:rowOff>
    </xdr:to>
    <xdr:sp macro="" textlink="">
      <xdr:nvSpPr>
        <xdr:cNvPr id="36" name="35 Extracto"/>
        <xdr:cNvSpPr/>
      </xdr:nvSpPr>
      <xdr:spPr>
        <a:xfrm rot="5400000">
          <a:off x="5775616" y="48502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1186636</xdr:colOff>
      <xdr:row>16</xdr:row>
      <xdr:rowOff>128591</xdr:rowOff>
    </xdr:from>
    <xdr:to>
      <xdr:col>2</xdr:col>
      <xdr:colOff>1392</xdr:colOff>
      <xdr:row>16</xdr:row>
      <xdr:rowOff>223837</xdr:rowOff>
    </xdr:to>
    <xdr:sp macro="" textlink="">
      <xdr:nvSpPr>
        <xdr:cNvPr id="40" name="39 Extracto"/>
        <xdr:cNvSpPr/>
      </xdr:nvSpPr>
      <xdr:spPr>
        <a:xfrm rot="5400000">
          <a:off x="5866104" y="3240573"/>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1186636</xdr:colOff>
      <xdr:row>17</xdr:row>
      <xdr:rowOff>128591</xdr:rowOff>
    </xdr:from>
    <xdr:to>
      <xdr:col>2</xdr:col>
      <xdr:colOff>1392</xdr:colOff>
      <xdr:row>17</xdr:row>
      <xdr:rowOff>223837</xdr:rowOff>
    </xdr:to>
    <xdr:sp macro="" textlink="">
      <xdr:nvSpPr>
        <xdr:cNvPr id="41" name="40 Extracto"/>
        <xdr:cNvSpPr/>
      </xdr:nvSpPr>
      <xdr:spPr>
        <a:xfrm rot="5400000">
          <a:off x="5866104" y="3573948"/>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1186636</xdr:colOff>
      <xdr:row>20</xdr:row>
      <xdr:rowOff>128591</xdr:rowOff>
    </xdr:from>
    <xdr:to>
      <xdr:col>4</xdr:col>
      <xdr:colOff>1392</xdr:colOff>
      <xdr:row>20</xdr:row>
      <xdr:rowOff>223837</xdr:rowOff>
    </xdr:to>
    <xdr:sp macro="" textlink="">
      <xdr:nvSpPr>
        <xdr:cNvPr id="27" name="26 Extracto"/>
        <xdr:cNvSpPr/>
      </xdr:nvSpPr>
      <xdr:spPr>
        <a:xfrm rot="5400000">
          <a:off x="703554" y="3573948"/>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323850</xdr:colOff>
      <xdr:row>6</xdr:row>
      <xdr:rowOff>608487</xdr:rowOff>
    </xdr:to>
    <xdr:pic>
      <xdr:nvPicPr>
        <xdr:cNvPr id="11" name="10 Imagen" descr="encabezado3.jpg"/>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xdr:from>
      <xdr:col>4</xdr:col>
      <xdr:colOff>0</xdr:colOff>
      <xdr:row>28</xdr:row>
      <xdr:rowOff>152400</xdr:rowOff>
    </xdr:from>
    <xdr:to>
      <xdr:col>5</xdr:col>
      <xdr:colOff>93661</xdr:colOff>
      <xdr:row>30</xdr:row>
      <xdr:rowOff>28576</xdr:rowOff>
    </xdr:to>
    <xdr:sp macro="" textlink="">
      <xdr:nvSpPr>
        <xdr:cNvPr id="12" name="11 Rectángulo redondeado">
          <a:hlinkClick xmlns:r="http://schemas.openxmlformats.org/officeDocument/2006/relationships" r:id="rId2"/>
        </xdr:cNvPr>
        <xdr:cNvSpPr/>
      </xdr:nvSpPr>
      <xdr:spPr>
        <a:xfrm>
          <a:off x="3552825" y="4772025"/>
          <a:ext cx="1017586"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absolute">
    <xdr:from>
      <xdr:col>0</xdr:col>
      <xdr:colOff>0</xdr:colOff>
      <xdr:row>30</xdr:row>
      <xdr:rowOff>123825</xdr:rowOff>
    </xdr:from>
    <xdr:to>
      <xdr:col>9</xdr:col>
      <xdr:colOff>266700</xdr:colOff>
      <xdr:row>37</xdr:row>
      <xdr:rowOff>43890</xdr:rowOff>
    </xdr:to>
    <xdr:pic>
      <xdr:nvPicPr>
        <xdr:cNvPr id="13" name="12 Imagen" descr="onda.jpg"/>
        <xdr:cNvPicPr>
          <a:picLocks noChangeAspect="1"/>
        </xdr:cNvPicPr>
      </xdr:nvPicPr>
      <xdr:blipFill>
        <a:blip xmlns:r="http://schemas.openxmlformats.org/officeDocument/2006/relationships" r:embed="rId3" cstate="print"/>
        <a:srcRect/>
        <a:stretch>
          <a:fillRect/>
        </a:stretch>
      </xdr:blipFill>
      <xdr:spPr bwMode="auto">
        <a:xfrm>
          <a:off x="0" y="5105400"/>
          <a:ext cx="7772400" cy="118689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614363</xdr:colOff>
      <xdr:row>6</xdr:row>
      <xdr:rowOff>503712</xdr:rowOff>
    </xdr:to>
    <xdr:pic>
      <xdr:nvPicPr>
        <xdr:cNvPr id="2" name="1 Imagen" descr="encabezado3.jpg"/>
        <xdr:cNvPicPr>
          <a:picLocks noChangeAspect="1"/>
        </xdr:cNvPicPr>
      </xdr:nvPicPr>
      <xdr:blipFill>
        <a:blip xmlns:r="http://schemas.openxmlformats.org/officeDocument/2006/relationships" r:embed="rId1" cstate="print"/>
        <a:stretch>
          <a:fillRect/>
        </a:stretch>
      </xdr:blipFill>
      <xdr:spPr>
        <a:xfrm>
          <a:off x="0" y="0"/>
          <a:ext cx="7815263" cy="1399062"/>
        </a:xfrm>
        <a:prstGeom prst="rect">
          <a:avLst/>
        </a:prstGeom>
      </xdr:spPr>
    </xdr:pic>
    <xdr:clientData/>
  </xdr:twoCellAnchor>
  <xdr:twoCellAnchor editAs="oneCell">
    <xdr:from>
      <xdr:col>0</xdr:col>
      <xdr:colOff>0</xdr:colOff>
      <xdr:row>0</xdr:row>
      <xdr:rowOff>0</xdr:rowOff>
    </xdr:from>
    <xdr:to>
      <xdr:col>10</xdr:col>
      <xdr:colOff>566738</xdr:colOff>
      <xdr:row>6</xdr:row>
      <xdr:rowOff>571499</xdr:rowOff>
    </xdr:to>
    <xdr:pic>
      <xdr:nvPicPr>
        <xdr:cNvPr id="3" name="2 Imagen" descr="encabezado3.jpg"/>
        <xdr:cNvPicPr>
          <a:picLocks noChangeAspect="1"/>
        </xdr:cNvPicPr>
      </xdr:nvPicPr>
      <xdr:blipFill>
        <a:blip xmlns:r="http://schemas.openxmlformats.org/officeDocument/2006/relationships" r:embed="rId1" cstate="print"/>
        <a:stretch>
          <a:fillRect/>
        </a:stretch>
      </xdr:blipFill>
      <xdr:spPr>
        <a:xfrm>
          <a:off x="0" y="0"/>
          <a:ext cx="7815263" cy="1400174"/>
        </a:xfrm>
        <a:prstGeom prst="rect">
          <a:avLst/>
        </a:prstGeom>
      </xdr:spPr>
    </xdr:pic>
    <xdr:clientData/>
  </xdr:twoCellAnchor>
  <xdr:twoCellAnchor editAs="absolute">
    <xdr:from>
      <xdr:col>0</xdr:col>
      <xdr:colOff>0</xdr:colOff>
      <xdr:row>32</xdr:row>
      <xdr:rowOff>76200</xdr:rowOff>
    </xdr:from>
    <xdr:to>
      <xdr:col>10</xdr:col>
      <xdr:colOff>523875</xdr:colOff>
      <xdr:row>38</xdr:row>
      <xdr:rowOff>123825</xdr:rowOff>
    </xdr:to>
    <xdr:pic>
      <xdr:nvPicPr>
        <xdr:cNvPr id="5" name="4 Imagen" descr="onda.jpg"/>
        <xdr:cNvPicPr>
          <a:picLocks noChangeAspect="1"/>
        </xdr:cNvPicPr>
      </xdr:nvPicPr>
      <xdr:blipFill>
        <a:blip xmlns:r="http://schemas.openxmlformats.org/officeDocument/2006/relationships" r:embed="rId2" cstate="print"/>
        <a:srcRect/>
        <a:stretch>
          <a:fillRect/>
        </a:stretch>
      </xdr:blipFill>
      <xdr:spPr bwMode="auto">
        <a:xfrm>
          <a:off x="0" y="5143500"/>
          <a:ext cx="7772400" cy="1133475"/>
        </a:xfrm>
        <a:prstGeom prst="rect">
          <a:avLst/>
        </a:prstGeom>
        <a:noFill/>
        <a:ln w="9525">
          <a:noFill/>
          <a:miter lim="800000"/>
          <a:headEnd/>
          <a:tailEnd/>
        </a:ln>
      </xdr:spPr>
    </xdr:pic>
    <xdr:clientData/>
  </xdr:twoCellAnchor>
  <xdr:twoCellAnchor editAs="oneCell">
    <xdr:from>
      <xdr:col>5</xdr:col>
      <xdr:colOff>666750</xdr:colOff>
      <xdr:row>30</xdr:row>
      <xdr:rowOff>104775</xdr:rowOff>
    </xdr:from>
    <xdr:to>
      <xdr:col>7</xdr:col>
      <xdr:colOff>123517</xdr:colOff>
      <xdr:row>32</xdr:row>
      <xdr:rowOff>23265</xdr:rowOff>
    </xdr:to>
    <xdr:pic>
      <xdr:nvPicPr>
        <xdr:cNvPr id="4" name="3 Imagen">
          <a:hlinkClick xmlns:r="http://schemas.openxmlformats.org/officeDocument/2006/relationships" r:id="rId3"/>
        </xdr:cNvPr>
        <xdr:cNvPicPr>
          <a:picLocks noChangeAspect="1"/>
        </xdr:cNvPicPr>
      </xdr:nvPicPr>
      <xdr:blipFill>
        <a:blip xmlns:r="http://schemas.openxmlformats.org/officeDocument/2006/relationships" r:embed="rId4" cstate="print"/>
        <a:stretch>
          <a:fillRect/>
        </a:stretch>
      </xdr:blipFill>
      <xdr:spPr>
        <a:xfrm>
          <a:off x="4457700" y="4810125"/>
          <a:ext cx="847417" cy="2804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857250</xdr:colOff>
      <xdr:row>6</xdr:row>
      <xdr:rowOff>608487</xdr:rowOff>
    </xdr:to>
    <xdr:pic>
      <xdr:nvPicPr>
        <xdr:cNvPr id="2" name="1 Imagen" descr="encabezado3.jpg"/>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xdr:from>
      <xdr:col>4</xdr:col>
      <xdr:colOff>161925</xdr:colOff>
      <xdr:row>194</xdr:row>
      <xdr:rowOff>152400</xdr:rowOff>
    </xdr:from>
    <xdr:to>
      <xdr:col>5</xdr:col>
      <xdr:colOff>255586</xdr:colOff>
      <xdr:row>196</xdr:row>
      <xdr:rowOff>28576</xdr:rowOff>
    </xdr:to>
    <xdr:sp macro="" textlink="">
      <xdr:nvSpPr>
        <xdr:cNvPr id="3" name="2 Rectángulo redondeado">
          <a:hlinkClick xmlns:r="http://schemas.openxmlformats.org/officeDocument/2006/relationships" r:id="rId2"/>
        </xdr:cNvPr>
        <xdr:cNvSpPr/>
      </xdr:nvSpPr>
      <xdr:spPr>
        <a:xfrm>
          <a:off x="3714750" y="33366075"/>
          <a:ext cx="1017586"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4</xdr:col>
      <xdr:colOff>38100</xdr:colOff>
      <xdr:row>67</xdr:row>
      <xdr:rowOff>19050</xdr:rowOff>
    </xdr:from>
    <xdr:to>
      <xdr:col>4</xdr:col>
      <xdr:colOff>885517</xdr:colOff>
      <xdr:row>68</xdr:row>
      <xdr:rowOff>118515</xdr:rowOff>
    </xdr:to>
    <xdr:pic>
      <xdr:nvPicPr>
        <xdr:cNvPr id="4" name="3 Imagen">
          <a:hlinkClick xmlns:r="http://schemas.openxmlformats.org/officeDocument/2006/relationships" r:id="rId3"/>
        </xdr:cNvPr>
        <xdr:cNvPicPr>
          <a:picLocks noChangeAspect="1"/>
        </xdr:cNvPicPr>
      </xdr:nvPicPr>
      <xdr:blipFill>
        <a:blip xmlns:r="http://schemas.openxmlformats.org/officeDocument/2006/relationships" r:embed="rId4" cstate="print"/>
        <a:stretch>
          <a:fillRect/>
        </a:stretch>
      </xdr:blipFill>
      <xdr:spPr>
        <a:xfrm>
          <a:off x="3590925" y="10477500"/>
          <a:ext cx="847417" cy="280440"/>
        </a:xfrm>
        <a:prstGeom prst="rect">
          <a:avLst/>
        </a:prstGeom>
      </xdr:spPr>
    </xdr:pic>
    <xdr:clientData/>
  </xdr:twoCellAnchor>
  <xdr:twoCellAnchor editAs="absolute">
    <xdr:from>
      <xdr:col>0</xdr:col>
      <xdr:colOff>19050</xdr:colOff>
      <xdr:row>69</xdr:row>
      <xdr:rowOff>28575</xdr:rowOff>
    </xdr:from>
    <xdr:to>
      <xdr:col>8</xdr:col>
      <xdr:colOff>542925</xdr:colOff>
      <xdr:row>75</xdr:row>
      <xdr:rowOff>76200</xdr:rowOff>
    </xdr:to>
    <xdr:pic>
      <xdr:nvPicPr>
        <xdr:cNvPr id="5" name="4 Imagen" descr="onda.jpg"/>
        <xdr:cNvPicPr>
          <a:picLocks noChangeAspect="1"/>
        </xdr:cNvPicPr>
      </xdr:nvPicPr>
      <xdr:blipFill>
        <a:blip xmlns:r="http://schemas.openxmlformats.org/officeDocument/2006/relationships" r:embed="rId5" cstate="print"/>
        <a:srcRect/>
        <a:stretch>
          <a:fillRect/>
        </a:stretch>
      </xdr:blipFill>
      <xdr:spPr bwMode="auto">
        <a:xfrm>
          <a:off x="19050" y="10848975"/>
          <a:ext cx="7772400" cy="113347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19050</xdr:colOff>
      <xdr:row>63</xdr:row>
      <xdr:rowOff>28575</xdr:rowOff>
    </xdr:from>
    <xdr:to>
      <xdr:col>10</xdr:col>
      <xdr:colOff>457200</xdr:colOff>
      <xdr:row>73</xdr:row>
      <xdr:rowOff>72465</xdr:rowOff>
    </xdr:to>
    <xdr:pic>
      <xdr:nvPicPr>
        <xdr:cNvPr id="5" name="4 Imagen" descr="onda.jpg"/>
        <xdr:cNvPicPr>
          <a:picLocks noChangeAspect="1"/>
        </xdr:cNvPicPr>
      </xdr:nvPicPr>
      <xdr:blipFill>
        <a:blip xmlns:r="http://schemas.openxmlformats.org/officeDocument/2006/relationships" r:embed="rId1" cstate="print"/>
        <a:srcRect/>
        <a:stretch>
          <a:fillRect/>
        </a:stretch>
      </xdr:blipFill>
      <xdr:spPr bwMode="auto">
        <a:xfrm>
          <a:off x="19050" y="8782050"/>
          <a:ext cx="7772400" cy="1186890"/>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10</xdr:col>
      <xdr:colOff>495300</xdr:colOff>
      <xdr:row>6</xdr:row>
      <xdr:rowOff>608487</xdr:rowOff>
    </xdr:to>
    <xdr:pic>
      <xdr:nvPicPr>
        <xdr:cNvPr id="10" name="9 Imagen" descr="encabezado3.jpg"/>
        <xdr:cNvPicPr>
          <a:picLocks noChangeAspect="1"/>
        </xdr:cNvPicPr>
      </xdr:nvPicPr>
      <xdr:blipFill>
        <a:blip xmlns:r="http://schemas.openxmlformats.org/officeDocument/2006/relationships" r:embed="rId2" cstate="print"/>
        <a:stretch>
          <a:fillRect/>
        </a:stretch>
      </xdr:blipFill>
      <xdr:spPr>
        <a:xfrm>
          <a:off x="0" y="0"/>
          <a:ext cx="7829550" cy="1408587"/>
        </a:xfrm>
        <a:prstGeom prst="rect">
          <a:avLst/>
        </a:prstGeom>
      </xdr:spPr>
    </xdr:pic>
    <xdr:clientData/>
  </xdr:twoCellAnchor>
  <xdr:twoCellAnchor>
    <xdr:from>
      <xdr:col>6</xdr:col>
      <xdr:colOff>30163</xdr:colOff>
      <xdr:row>29</xdr:row>
      <xdr:rowOff>142875</xdr:rowOff>
    </xdr:from>
    <xdr:to>
      <xdr:col>7</xdr:col>
      <xdr:colOff>133349</xdr:colOff>
      <xdr:row>31</xdr:row>
      <xdr:rowOff>1</xdr:rowOff>
    </xdr:to>
    <xdr:sp macro="" textlink="">
      <xdr:nvSpPr>
        <xdr:cNvPr id="2" name="1 Rectángulo redondeado">
          <a:hlinkClick xmlns:r="http://schemas.openxmlformats.org/officeDocument/2006/relationships" r:id="rId3"/>
        </xdr:cNvPr>
        <xdr:cNvSpPr/>
      </xdr:nvSpPr>
      <xdr:spPr>
        <a:xfrm>
          <a:off x="4402138" y="8420100"/>
          <a:ext cx="817561"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9525</xdr:colOff>
      <xdr:row>53</xdr:row>
      <xdr:rowOff>59578</xdr:rowOff>
    </xdr:from>
    <xdr:to>
      <xdr:col>11</xdr:col>
      <xdr:colOff>209550</xdr:colOff>
      <xdr:row>59</xdr:row>
      <xdr:rowOff>103468</xdr:rowOff>
    </xdr:to>
    <xdr:pic>
      <xdr:nvPicPr>
        <xdr:cNvPr id="4506" name="4 Imagen" descr="onda.jpg"/>
        <xdr:cNvPicPr>
          <a:picLocks noChangeAspect="1"/>
        </xdr:cNvPicPr>
      </xdr:nvPicPr>
      <xdr:blipFill>
        <a:blip xmlns:r="http://schemas.openxmlformats.org/officeDocument/2006/relationships" r:embed="rId1" cstate="print"/>
        <a:srcRect/>
        <a:stretch>
          <a:fillRect/>
        </a:stretch>
      </xdr:blipFill>
      <xdr:spPr bwMode="auto">
        <a:xfrm>
          <a:off x="9525" y="8346328"/>
          <a:ext cx="7772400" cy="1186890"/>
        </a:xfrm>
        <a:prstGeom prst="rect">
          <a:avLst/>
        </a:prstGeom>
        <a:noFill/>
        <a:ln w="9525">
          <a:noFill/>
          <a:miter lim="800000"/>
          <a:headEnd/>
          <a:tailEnd/>
        </a:ln>
      </xdr:spPr>
    </xdr:pic>
    <xdr:clientData/>
  </xdr:twoCellAnchor>
  <xdr:twoCellAnchor editAs="absolute">
    <xdr:from>
      <xdr:col>5</xdr:col>
      <xdr:colOff>640627</xdr:colOff>
      <xdr:row>51</xdr:row>
      <xdr:rowOff>134411</xdr:rowOff>
    </xdr:from>
    <xdr:to>
      <xdr:col>7</xdr:col>
      <xdr:colOff>112059</xdr:colOff>
      <xdr:row>52</xdr:row>
      <xdr:rowOff>178734</xdr:rowOff>
    </xdr:to>
    <xdr:sp macro="" textlink="">
      <xdr:nvSpPr>
        <xdr:cNvPr id="3" name="2 Rectángulo redondeado">
          <a:hlinkClick xmlns:r="http://schemas.openxmlformats.org/officeDocument/2006/relationships" r:id="rId2"/>
        </xdr:cNvPr>
        <xdr:cNvSpPr/>
      </xdr:nvSpPr>
      <xdr:spPr>
        <a:xfrm>
          <a:off x="4212502" y="8040161"/>
          <a:ext cx="804932" cy="234823"/>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11</xdr:col>
      <xdr:colOff>284443</xdr:colOff>
      <xdr:row>6</xdr:row>
      <xdr:rowOff>625296</xdr:rowOff>
    </xdr:to>
    <xdr:pic>
      <xdr:nvPicPr>
        <xdr:cNvPr id="5" name="4 Imagen" descr="encabezado3.jpg"/>
        <xdr:cNvPicPr>
          <a:picLocks noChangeAspect="1"/>
        </xdr:cNvPicPr>
      </xdr:nvPicPr>
      <xdr:blipFill>
        <a:blip xmlns:r="http://schemas.openxmlformats.org/officeDocument/2006/relationships" r:embed="rId3" cstate="print"/>
        <a:stretch>
          <a:fillRect/>
        </a:stretch>
      </xdr:blipFill>
      <xdr:spPr>
        <a:xfrm>
          <a:off x="0" y="0"/>
          <a:ext cx="7829550" cy="140858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0</xdr:colOff>
      <xdr:row>73</xdr:row>
      <xdr:rowOff>42863</xdr:rowOff>
    </xdr:from>
    <xdr:to>
      <xdr:col>11</xdr:col>
      <xdr:colOff>104775</xdr:colOff>
      <xdr:row>79</xdr:row>
      <xdr:rowOff>90488</xdr:rowOff>
    </xdr:to>
    <xdr:pic>
      <xdr:nvPicPr>
        <xdr:cNvPr id="5529" name="4 Imagen" descr="onda.jpg"/>
        <xdr:cNvPicPr>
          <a:picLocks noChangeAspect="1"/>
        </xdr:cNvPicPr>
      </xdr:nvPicPr>
      <xdr:blipFill>
        <a:blip xmlns:r="http://schemas.openxmlformats.org/officeDocument/2006/relationships" r:embed="rId1" cstate="print"/>
        <a:srcRect/>
        <a:stretch>
          <a:fillRect/>
        </a:stretch>
      </xdr:blipFill>
      <xdr:spPr bwMode="auto">
        <a:xfrm>
          <a:off x="0" y="10910888"/>
          <a:ext cx="7772400" cy="1133475"/>
        </a:xfrm>
        <a:prstGeom prst="rect">
          <a:avLst/>
        </a:prstGeom>
        <a:noFill/>
        <a:ln w="9525">
          <a:noFill/>
          <a:miter lim="800000"/>
          <a:headEnd/>
          <a:tailEnd/>
        </a:ln>
      </xdr:spPr>
    </xdr:pic>
    <xdr:clientData/>
  </xdr:twoCellAnchor>
  <xdr:twoCellAnchor editAs="absolute">
    <xdr:from>
      <xdr:col>5</xdr:col>
      <xdr:colOff>549709</xdr:colOff>
      <xdr:row>71</xdr:row>
      <xdr:rowOff>103189</xdr:rowOff>
    </xdr:from>
    <xdr:to>
      <xdr:col>7</xdr:col>
      <xdr:colOff>25401</xdr:colOff>
      <xdr:row>72</xdr:row>
      <xdr:rowOff>128589</xdr:rowOff>
    </xdr:to>
    <xdr:sp macro="" textlink="">
      <xdr:nvSpPr>
        <xdr:cNvPr id="3" name="2 Rectángulo redondeado">
          <a:hlinkClick xmlns:r="http://schemas.openxmlformats.org/officeDocument/2006/relationships" r:id="rId2"/>
        </xdr:cNvPr>
        <xdr:cNvSpPr/>
      </xdr:nvSpPr>
      <xdr:spPr>
        <a:xfrm>
          <a:off x="4216834" y="10609264"/>
          <a:ext cx="809192" cy="206375"/>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11</xdr:col>
      <xdr:colOff>161925</xdr:colOff>
      <xdr:row>6</xdr:row>
      <xdr:rowOff>598962</xdr:rowOff>
    </xdr:to>
    <xdr:pic>
      <xdr:nvPicPr>
        <xdr:cNvPr id="6" name="5 Imagen" descr="encabezado3.jpg"/>
        <xdr:cNvPicPr>
          <a:picLocks noChangeAspect="1"/>
        </xdr:cNvPicPr>
      </xdr:nvPicPr>
      <xdr:blipFill>
        <a:blip xmlns:r="http://schemas.openxmlformats.org/officeDocument/2006/relationships" r:embed="rId3" cstate="print"/>
        <a:stretch>
          <a:fillRect/>
        </a:stretch>
      </xdr:blipFill>
      <xdr:spPr>
        <a:xfrm>
          <a:off x="0" y="0"/>
          <a:ext cx="7829550" cy="139906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242888</xdr:colOff>
      <xdr:row>6</xdr:row>
      <xdr:rowOff>570387</xdr:rowOff>
    </xdr:to>
    <xdr:pic>
      <xdr:nvPicPr>
        <xdr:cNvPr id="6" name="5 Imagen" descr="encabezado3.jpg"/>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editAs="absolute">
    <xdr:from>
      <xdr:col>0</xdr:col>
      <xdr:colOff>28575</xdr:colOff>
      <xdr:row>51</xdr:row>
      <xdr:rowOff>28575</xdr:rowOff>
    </xdr:from>
    <xdr:to>
      <xdr:col>10</xdr:col>
      <xdr:colOff>228600</xdr:colOff>
      <xdr:row>57</xdr:row>
      <xdr:rowOff>76200</xdr:rowOff>
    </xdr:to>
    <xdr:pic>
      <xdr:nvPicPr>
        <xdr:cNvPr id="7" name="4 Imagen" descr="onda.jpg"/>
        <xdr:cNvPicPr>
          <a:picLocks noChangeAspect="1"/>
        </xdr:cNvPicPr>
      </xdr:nvPicPr>
      <xdr:blipFill>
        <a:blip xmlns:r="http://schemas.openxmlformats.org/officeDocument/2006/relationships" r:embed="rId2" cstate="print"/>
        <a:srcRect/>
        <a:stretch>
          <a:fillRect/>
        </a:stretch>
      </xdr:blipFill>
      <xdr:spPr bwMode="auto">
        <a:xfrm>
          <a:off x="28575" y="7886700"/>
          <a:ext cx="7772400" cy="1133475"/>
        </a:xfrm>
        <a:prstGeom prst="rect">
          <a:avLst/>
        </a:prstGeom>
        <a:noFill/>
        <a:ln w="9525">
          <a:noFill/>
          <a:miter lim="800000"/>
          <a:headEnd/>
          <a:tailEnd/>
        </a:ln>
      </xdr:spPr>
    </xdr:pic>
    <xdr:clientData/>
  </xdr:twoCellAnchor>
  <xdr:twoCellAnchor editAs="absolute">
    <xdr:from>
      <xdr:col>5</xdr:col>
      <xdr:colOff>669058</xdr:colOff>
      <xdr:row>49</xdr:row>
      <xdr:rowOff>5610</xdr:rowOff>
    </xdr:from>
    <xdr:to>
      <xdr:col>7</xdr:col>
      <xdr:colOff>57149</xdr:colOff>
      <xdr:row>50</xdr:row>
      <xdr:rowOff>66675</xdr:rowOff>
    </xdr:to>
    <xdr:sp macro="" textlink="">
      <xdr:nvSpPr>
        <xdr:cNvPr id="5" name="4 Rectángulo redondeado">
          <a:hlinkClick xmlns:r="http://schemas.openxmlformats.org/officeDocument/2006/relationships" r:id="rId3"/>
        </xdr:cNvPr>
        <xdr:cNvSpPr/>
      </xdr:nvSpPr>
      <xdr:spPr>
        <a:xfrm>
          <a:off x="4536208" y="7501785"/>
          <a:ext cx="835891" cy="242040"/>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i="0">
              <a:solidFill>
                <a:schemeClr val="bg1"/>
              </a:solidFill>
              <a:latin typeface="Optima" pitchFamily="2" charset="0"/>
            </a:rPr>
            <a:t>VOLVER</a:t>
          </a:r>
        </a:p>
      </xdr:txBody>
    </xdr:sp>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0</xdr:colOff>
      <xdr:row>51</xdr:row>
      <xdr:rowOff>101600</xdr:rowOff>
    </xdr:from>
    <xdr:to>
      <xdr:col>10</xdr:col>
      <xdr:colOff>209550</xdr:colOff>
      <xdr:row>57</xdr:row>
      <xdr:rowOff>158750</xdr:rowOff>
    </xdr:to>
    <xdr:pic>
      <xdr:nvPicPr>
        <xdr:cNvPr id="2454" name="4 Imagen" descr="onda.jpg"/>
        <xdr:cNvPicPr>
          <a:picLocks noChangeAspect="1"/>
        </xdr:cNvPicPr>
      </xdr:nvPicPr>
      <xdr:blipFill>
        <a:blip xmlns:r="http://schemas.openxmlformats.org/officeDocument/2006/relationships" r:embed="rId1" cstate="print"/>
        <a:srcRect/>
        <a:stretch>
          <a:fillRect/>
        </a:stretch>
      </xdr:blipFill>
      <xdr:spPr bwMode="auto">
        <a:xfrm>
          <a:off x="0" y="9588500"/>
          <a:ext cx="7800975" cy="1143000"/>
        </a:xfrm>
        <a:prstGeom prst="rect">
          <a:avLst/>
        </a:prstGeom>
        <a:noFill/>
        <a:ln w="9525">
          <a:noFill/>
          <a:miter lim="800000"/>
          <a:headEnd/>
          <a:tailEnd/>
        </a:ln>
      </xdr:spPr>
    </xdr:pic>
    <xdr:clientData/>
  </xdr:twoCellAnchor>
  <xdr:twoCellAnchor editAs="absolute">
    <xdr:from>
      <xdr:col>5</xdr:col>
      <xdr:colOff>588962</xdr:colOff>
      <xdr:row>49</xdr:row>
      <xdr:rowOff>20637</xdr:rowOff>
    </xdr:from>
    <xdr:to>
      <xdr:col>7</xdr:col>
      <xdr:colOff>20636</xdr:colOff>
      <xdr:row>50</xdr:row>
      <xdr:rowOff>68262</xdr:rowOff>
    </xdr:to>
    <xdr:sp macro="" textlink="">
      <xdr:nvSpPr>
        <xdr:cNvPr id="2" name="1 Rectángulo redondeado">
          <a:hlinkClick xmlns:r="http://schemas.openxmlformats.org/officeDocument/2006/relationships" r:id="rId2"/>
        </xdr:cNvPr>
        <xdr:cNvSpPr/>
      </xdr:nvSpPr>
      <xdr:spPr>
        <a:xfrm>
          <a:off x="4637087" y="9145587"/>
          <a:ext cx="850899" cy="228600"/>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10</xdr:col>
      <xdr:colOff>263525</xdr:colOff>
      <xdr:row>6</xdr:row>
      <xdr:rowOff>595787</xdr:rowOff>
    </xdr:to>
    <xdr:pic>
      <xdr:nvPicPr>
        <xdr:cNvPr id="5" name="4 Imagen" descr="encabezado3.jpg"/>
        <xdr:cNvPicPr>
          <a:picLocks noChangeAspect="1"/>
        </xdr:cNvPicPr>
      </xdr:nvPicPr>
      <xdr:blipFill>
        <a:blip xmlns:r="http://schemas.openxmlformats.org/officeDocument/2006/relationships" r:embed="rId3" cstate="print"/>
        <a:stretch>
          <a:fillRect/>
        </a:stretch>
      </xdr:blipFill>
      <xdr:spPr>
        <a:xfrm>
          <a:off x="0" y="0"/>
          <a:ext cx="7854950" cy="139588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61912</xdr:colOff>
      <xdr:row>21</xdr:row>
      <xdr:rowOff>136517</xdr:rowOff>
    </xdr:from>
    <xdr:to>
      <xdr:col>3</xdr:col>
      <xdr:colOff>5072062</xdr:colOff>
      <xdr:row>30</xdr:row>
      <xdr:rowOff>12692</xdr:rowOff>
    </xdr:to>
    <xdr:pic>
      <xdr:nvPicPr>
        <xdr:cNvPr id="7545" name="4 Imagen" descr="onda.jpg"/>
        <xdr:cNvPicPr>
          <a:picLocks noChangeAspect="1"/>
        </xdr:cNvPicPr>
      </xdr:nvPicPr>
      <xdr:blipFill>
        <a:blip xmlns:r="http://schemas.openxmlformats.org/officeDocument/2006/relationships" r:embed="rId1" cstate="print"/>
        <a:srcRect/>
        <a:stretch>
          <a:fillRect/>
        </a:stretch>
      </xdr:blipFill>
      <xdr:spPr bwMode="auto">
        <a:xfrm>
          <a:off x="61912" y="6556367"/>
          <a:ext cx="7772400" cy="1162050"/>
        </a:xfrm>
        <a:prstGeom prst="rect">
          <a:avLst/>
        </a:prstGeom>
        <a:noFill/>
        <a:ln w="9525">
          <a:noFill/>
          <a:miter lim="800000"/>
          <a:headEnd/>
          <a:tailEnd/>
        </a:ln>
      </xdr:spPr>
    </xdr:pic>
    <xdr:clientData/>
  </xdr:twoCellAnchor>
  <xdr:twoCellAnchor editAs="absolute">
    <xdr:from>
      <xdr:col>3</xdr:col>
      <xdr:colOff>1384298</xdr:colOff>
      <xdr:row>19</xdr:row>
      <xdr:rowOff>41996</xdr:rowOff>
    </xdr:from>
    <xdr:to>
      <xdr:col>3</xdr:col>
      <xdr:colOff>2190749</xdr:colOff>
      <xdr:row>20</xdr:row>
      <xdr:rowOff>109536</xdr:rowOff>
    </xdr:to>
    <xdr:sp macro="" textlink="">
      <xdr:nvSpPr>
        <xdr:cNvPr id="2" name="1 Rectángulo redondeado">
          <a:hlinkClick xmlns:r="http://schemas.openxmlformats.org/officeDocument/2006/relationships" r:id="rId2"/>
        </xdr:cNvPr>
        <xdr:cNvSpPr/>
      </xdr:nvSpPr>
      <xdr:spPr>
        <a:xfrm>
          <a:off x="4146548" y="6176096"/>
          <a:ext cx="806451" cy="210415"/>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3</xdr:col>
      <xdr:colOff>5065712</xdr:colOff>
      <xdr:row>6</xdr:row>
      <xdr:rowOff>594199</xdr:rowOff>
    </xdr:to>
    <xdr:pic>
      <xdr:nvPicPr>
        <xdr:cNvPr id="5" name="4 Imagen" descr="encabezado3.jpg"/>
        <xdr:cNvPicPr>
          <a:picLocks noChangeAspect="1"/>
        </xdr:cNvPicPr>
      </xdr:nvPicPr>
      <xdr:blipFill>
        <a:blip xmlns:r="http://schemas.openxmlformats.org/officeDocument/2006/relationships" r:embed="rId3" cstate="print"/>
        <a:stretch>
          <a:fillRect/>
        </a:stretch>
      </xdr:blipFill>
      <xdr:spPr>
        <a:xfrm>
          <a:off x="0" y="0"/>
          <a:ext cx="7829550" cy="140858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pageSetUpPr fitToPage="1"/>
  </sheetPr>
  <dimension ref="C9:E27"/>
  <sheetViews>
    <sheetView tabSelected="1" zoomScaleNormal="100" workbookViewId="0"/>
  </sheetViews>
  <sheetFormatPr baseColWidth="10" defaultRowHeight="14.25"/>
  <cols>
    <col min="1" max="1" width="2.28515625" style="12" customWidth="1"/>
    <col min="2" max="2" width="9" style="12" customWidth="1"/>
    <col min="3" max="3" width="70.5703125" style="19" customWidth="1"/>
    <col min="4" max="4" width="6.85546875" style="12" customWidth="1"/>
    <col min="5" max="5" width="70.5703125" style="12" customWidth="1"/>
    <col min="6" max="16384" width="11.42578125" style="12"/>
  </cols>
  <sheetData>
    <row r="9" spans="3:5" ht="20.25">
      <c r="D9" s="11"/>
    </row>
    <row r="10" spans="3:5" ht="20.25">
      <c r="D10" s="18"/>
    </row>
    <row r="12" spans="3:5" ht="15">
      <c r="D12" s="15"/>
    </row>
    <row r="13" spans="3:5">
      <c r="D13" s="13"/>
    </row>
    <row r="14" spans="3:5" ht="17.25" customHeight="1" thickBot="1">
      <c r="D14" s="14"/>
    </row>
    <row r="15" spans="3:5" ht="26.25" customHeight="1" thickTop="1" thickBot="1">
      <c r="C15" s="33" t="s">
        <v>138</v>
      </c>
      <c r="D15" s="20"/>
      <c r="E15" s="33" t="s">
        <v>69</v>
      </c>
    </row>
    <row r="16" spans="3:5" ht="26.25" customHeight="1" thickTop="1" thickBot="1">
      <c r="C16" s="33" t="s">
        <v>102</v>
      </c>
      <c r="D16" s="20"/>
      <c r="E16" s="33" t="s">
        <v>70</v>
      </c>
    </row>
    <row r="17" spans="3:5" ht="26.25" customHeight="1" thickTop="1" thickBot="1">
      <c r="C17" s="33" t="s">
        <v>132</v>
      </c>
      <c r="D17" s="20"/>
      <c r="E17" s="33" t="s">
        <v>71</v>
      </c>
    </row>
    <row r="18" spans="3:5" ht="26.25" customHeight="1" thickTop="1" thickBot="1">
      <c r="C18" s="33" t="s">
        <v>139</v>
      </c>
      <c r="D18" s="20"/>
      <c r="E18" s="33" t="s">
        <v>72</v>
      </c>
    </row>
    <row r="19" spans="3:5" ht="26.25" customHeight="1" thickTop="1" thickBot="1">
      <c r="C19" s="33" t="s">
        <v>66</v>
      </c>
      <c r="D19" s="20"/>
      <c r="E19" s="33" t="s">
        <v>73</v>
      </c>
    </row>
    <row r="20" spans="3:5" ht="26.25" customHeight="1" thickTop="1" thickBot="1">
      <c r="C20" s="33" t="s">
        <v>75</v>
      </c>
      <c r="D20" s="20"/>
      <c r="E20" s="33" t="s">
        <v>140</v>
      </c>
    </row>
    <row r="21" spans="3:5" ht="26.25" customHeight="1" thickTop="1" thickBot="1">
      <c r="C21" s="33" t="s">
        <v>67</v>
      </c>
      <c r="D21" s="20"/>
      <c r="E21" s="34" t="s">
        <v>74</v>
      </c>
    </row>
    <row r="22" spans="3:5" ht="26.25" customHeight="1" thickTop="1" thickBot="1">
      <c r="C22" s="33" t="s">
        <v>68</v>
      </c>
      <c r="D22" s="20"/>
    </row>
    <row r="23" spans="3:5" ht="26.25" customHeight="1" thickTop="1">
      <c r="D23" s="20"/>
      <c r="E23" s="20"/>
    </row>
    <row r="24" spans="3:5" ht="26.25" customHeight="1">
      <c r="D24" s="20"/>
    </row>
    <row r="25" spans="3:5" ht="26.25" customHeight="1">
      <c r="D25" s="20"/>
    </row>
    <row r="26" spans="3:5" ht="26.25" customHeight="1">
      <c r="D26" s="20"/>
    </row>
    <row r="27" spans="3:5" ht="26.25" customHeight="1">
      <c r="D27" s="20"/>
    </row>
  </sheetData>
  <hyperlinks>
    <hyperlink ref="C19" location="'Ingresos Brutos del Juego'!A1" display="Ingresos Brutos del Juego o Win "/>
    <hyperlink ref="C20" location="Impuestos!A1" display="Impuesto Específico al Juego "/>
    <hyperlink ref="C21" location="Impuestos!A1" display="   IVA al Juego "/>
    <hyperlink ref="C22" location="Visitas!A1" display="   Número de Visitas "/>
    <hyperlink ref="E15" location="Visitas!A1" display="   Impuesto por Entradas "/>
    <hyperlink ref="E16" location="Visitas!A1" display="   Gasto Promedio por Visita "/>
    <hyperlink ref="E17" location="'Retorno Máquinas'!A1" display="   Monto Total Apostado en Máquinas de Azar "/>
    <hyperlink ref="E18" location="'Retorno Máquinas'!A1" display="   Porcentaje de Retorno Real a Clientes en Máquinas de Azar "/>
    <hyperlink ref="E19" location="'Resumen Industria'!A1" display="   Resumen de Resultados de la Industria de Casinos de Juego"/>
    <hyperlink ref="C16" location="'Parque de Máquinas'!A1" display="   Número de Máquinas de Azar por Fabricante y Procedencia "/>
    <hyperlink ref="C15" location="'Oferta de Juegos'!A1" display="   Oferta de Juegos por Categoría de Juego"/>
    <hyperlink ref="C17" location="'Posiciones de Juego'!A1" display="   Posiciones de Juego por Categoría de Juego"/>
    <hyperlink ref="C18" location="'Posiciones de Juego'!A1" display="   Win Diario por Posición y Categoría de Juego"/>
    <hyperlink ref="E20" location="'Resumen Industria'!A1" display="   Resumen de Resultados de la Industria de Casinos de Juego"/>
    <hyperlink ref="E21" location="Glosario!A1" display="   Glosario"/>
  </hyperlinks>
  <printOptions horizontalCentered="1"/>
  <pageMargins left="0.19685039370078741" right="0.39370078740157483" top="0.39370078740157483" bottom="0.78740157480314965" header="0.31496062992125984" footer="0.31496062992125984"/>
  <pageSetup scale="83" orientation="landscape" r:id="rId1"/>
  <headerFooter>
    <oddFooter>&amp;L&amp;9www.scj.cl
&amp;D</oddFooter>
  </headerFooter>
  <drawing r:id="rId2"/>
</worksheet>
</file>

<file path=xl/worksheets/sheet2.xml><?xml version="1.0" encoding="utf-8"?>
<worksheet xmlns="http://schemas.openxmlformats.org/spreadsheetml/2006/main" xmlns:r="http://schemas.openxmlformats.org/officeDocument/2006/relationships">
  <dimension ref="A1:IN27"/>
  <sheetViews>
    <sheetView workbookViewId="0"/>
  </sheetViews>
  <sheetFormatPr baseColWidth="10" defaultRowHeight="14.25"/>
  <cols>
    <col min="1" max="1" width="4.140625" style="16" customWidth="1"/>
    <col min="2" max="2" width="21.42578125" style="16" customWidth="1"/>
    <col min="3" max="8" width="13.85546875" style="16" customWidth="1"/>
    <col min="9" max="9" width="3.85546875" style="16" customWidth="1"/>
    <col min="10" max="10" width="12.5703125" style="16" bestFit="1" customWidth="1"/>
    <col min="11" max="16384" width="11.42578125" style="16"/>
  </cols>
  <sheetData>
    <row r="1" spans="2:10" ht="10.5" customHeight="1"/>
    <row r="2" spans="2:10" ht="10.5" customHeight="1"/>
    <row r="3" spans="2:10" ht="10.5" customHeight="1"/>
    <row r="4" spans="2:10" ht="10.5" customHeight="1"/>
    <row r="5" spans="2:10" ht="10.5" customHeight="1"/>
    <row r="6" spans="2:10" ht="10.5" customHeight="1"/>
    <row r="7" spans="2:10" ht="49.5" customHeight="1"/>
    <row r="8" spans="2:10" s="54" customFormat="1" ht="22.5" customHeight="1">
      <c r="B8" s="226" t="s">
        <v>150</v>
      </c>
      <c r="C8" s="226"/>
      <c r="D8" s="226"/>
      <c r="E8" s="226"/>
      <c r="F8" s="226"/>
      <c r="G8" s="226"/>
      <c r="H8" s="227"/>
      <c r="I8" s="173"/>
      <c r="J8" s="60"/>
    </row>
    <row r="9" spans="2:10" s="54" customFormat="1" ht="15" customHeight="1">
      <c r="B9" s="228" t="s">
        <v>13</v>
      </c>
      <c r="C9" s="229" t="s">
        <v>112</v>
      </c>
      <c r="D9" s="230" t="s">
        <v>113</v>
      </c>
      <c r="E9" s="231"/>
      <c r="F9" s="232"/>
      <c r="G9" s="233" t="s">
        <v>114</v>
      </c>
      <c r="H9" s="234" t="s">
        <v>115</v>
      </c>
      <c r="I9" s="173"/>
      <c r="J9" s="60"/>
    </row>
    <row r="10" spans="2:10" s="54" customFormat="1" ht="24" customHeight="1">
      <c r="B10" s="228"/>
      <c r="C10" s="229"/>
      <c r="D10" s="175" t="s">
        <v>105</v>
      </c>
      <c r="E10" s="177" t="s">
        <v>106</v>
      </c>
      <c r="F10" s="176" t="s">
        <v>107</v>
      </c>
      <c r="G10" s="233"/>
      <c r="H10" s="234"/>
      <c r="I10" s="173"/>
    </row>
    <row r="11" spans="2:10" s="54" customFormat="1" ht="9" customHeight="1">
      <c r="B11" s="105" t="s">
        <v>36</v>
      </c>
      <c r="C11" s="39" t="s">
        <v>116</v>
      </c>
      <c r="D11" s="178">
        <v>6</v>
      </c>
      <c r="E11" s="178">
        <v>14</v>
      </c>
      <c r="F11" s="178">
        <v>1</v>
      </c>
      <c r="G11" s="178">
        <v>408</v>
      </c>
      <c r="H11" s="178">
        <v>136</v>
      </c>
      <c r="I11" s="173"/>
    </row>
    <row r="12" spans="2:10" s="54" customFormat="1" ht="9" customHeight="1">
      <c r="B12" s="104" t="s">
        <v>4</v>
      </c>
      <c r="C12" s="122" t="s">
        <v>117</v>
      </c>
      <c r="D12" s="180">
        <v>10</v>
      </c>
      <c r="E12" s="180">
        <v>30</v>
      </c>
      <c r="F12" s="180">
        <v>3</v>
      </c>
      <c r="G12" s="180">
        <v>738</v>
      </c>
      <c r="H12" s="180">
        <v>248</v>
      </c>
      <c r="I12" s="173"/>
    </row>
    <row r="13" spans="2:10" s="54" customFormat="1" ht="9" customHeight="1">
      <c r="B13" s="181" t="s">
        <v>80</v>
      </c>
      <c r="C13" s="39" t="s">
        <v>118</v>
      </c>
      <c r="D13" s="178">
        <v>4</v>
      </c>
      <c r="E13" s="178">
        <v>12</v>
      </c>
      <c r="F13" s="178">
        <v>1</v>
      </c>
      <c r="G13" s="178">
        <v>302</v>
      </c>
      <c r="H13" s="178">
        <v>179</v>
      </c>
      <c r="I13" s="173"/>
    </row>
    <row r="14" spans="2:10" s="54" customFormat="1" ht="9" customHeight="1">
      <c r="B14" s="104" t="s">
        <v>37</v>
      </c>
      <c r="C14" s="122" t="s">
        <v>119</v>
      </c>
      <c r="D14" s="180">
        <v>7</v>
      </c>
      <c r="E14" s="180">
        <v>10</v>
      </c>
      <c r="F14" s="180">
        <v>1</v>
      </c>
      <c r="G14" s="180">
        <v>300</v>
      </c>
      <c r="H14" s="180">
        <v>148</v>
      </c>
      <c r="I14" s="173"/>
      <c r="J14" s="55"/>
    </row>
    <row r="15" spans="2:10" s="54" customFormat="1" ht="9" customHeight="1">
      <c r="B15" s="105" t="s">
        <v>131</v>
      </c>
      <c r="C15" s="39" t="s">
        <v>120</v>
      </c>
      <c r="D15" s="178">
        <v>11</v>
      </c>
      <c r="E15" s="178">
        <v>39</v>
      </c>
      <c r="F15" s="178">
        <v>1</v>
      </c>
      <c r="G15" s="178">
        <v>1376</v>
      </c>
      <c r="H15" s="178">
        <v>160</v>
      </c>
      <c r="I15" s="173"/>
      <c r="J15" s="55"/>
    </row>
    <row r="16" spans="2:10" s="54" customFormat="1" ht="9" customHeight="1">
      <c r="B16" s="104" t="s">
        <v>18</v>
      </c>
      <c r="C16" s="122" t="s">
        <v>121</v>
      </c>
      <c r="D16" s="180">
        <v>29</v>
      </c>
      <c r="E16" s="180">
        <v>52</v>
      </c>
      <c r="F16" s="180">
        <v>3</v>
      </c>
      <c r="G16" s="180">
        <v>1597</v>
      </c>
      <c r="H16" s="180">
        <v>300</v>
      </c>
      <c r="I16" s="173"/>
      <c r="J16" s="55"/>
    </row>
    <row r="17" spans="1:248" s="54" customFormat="1" ht="9" customHeight="1">
      <c r="B17" s="105" t="s">
        <v>5</v>
      </c>
      <c r="C17" s="39" t="s">
        <v>122</v>
      </c>
      <c r="D17" s="178">
        <v>4</v>
      </c>
      <c r="E17" s="178">
        <v>13</v>
      </c>
      <c r="F17" s="178">
        <v>1</v>
      </c>
      <c r="G17" s="178">
        <v>230</v>
      </c>
      <c r="H17" s="178">
        <v>60</v>
      </c>
      <c r="I17" s="173"/>
    </row>
    <row r="18" spans="1:248" s="54" customFormat="1" ht="9" customHeight="1">
      <c r="B18" s="104" t="s">
        <v>6</v>
      </c>
      <c r="C18" s="122" t="s">
        <v>123</v>
      </c>
      <c r="D18" s="180">
        <v>4</v>
      </c>
      <c r="E18" s="180">
        <v>11</v>
      </c>
      <c r="F18" s="180">
        <v>1</v>
      </c>
      <c r="G18" s="180">
        <v>461</v>
      </c>
      <c r="H18" s="180">
        <v>30</v>
      </c>
      <c r="I18" s="173"/>
    </row>
    <row r="19" spans="1:248" s="54" customFormat="1" ht="9" customHeight="1">
      <c r="B19" s="105" t="s">
        <v>7</v>
      </c>
      <c r="C19" s="39" t="s">
        <v>124</v>
      </c>
      <c r="D19" s="178">
        <v>3</v>
      </c>
      <c r="E19" s="178">
        <v>10</v>
      </c>
      <c r="F19" s="178">
        <v>1</v>
      </c>
      <c r="G19" s="178">
        <v>100</v>
      </c>
      <c r="H19" s="178">
        <v>80</v>
      </c>
      <c r="I19" s="173"/>
    </row>
    <row r="20" spans="1:248" s="54" customFormat="1" ht="9" customHeight="1">
      <c r="B20" s="104" t="s">
        <v>8</v>
      </c>
      <c r="C20" s="122" t="s">
        <v>125</v>
      </c>
      <c r="D20" s="180">
        <v>10</v>
      </c>
      <c r="E20" s="180">
        <v>38</v>
      </c>
      <c r="F20" s="180">
        <v>2</v>
      </c>
      <c r="G20" s="180">
        <v>1163</v>
      </c>
      <c r="H20" s="180">
        <v>168</v>
      </c>
      <c r="I20" s="173"/>
    </row>
    <row r="21" spans="1:248" s="54" customFormat="1" ht="9" customHeight="1">
      <c r="B21" s="105" t="s">
        <v>14</v>
      </c>
      <c r="C21" s="61" t="s">
        <v>126</v>
      </c>
      <c r="D21" s="179">
        <v>4</v>
      </c>
      <c r="E21" s="179">
        <v>5</v>
      </c>
      <c r="F21" s="179">
        <v>1</v>
      </c>
      <c r="G21" s="179">
        <v>200</v>
      </c>
      <c r="H21" s="179">
        <v>40</v>
      </c>
      <c r="I21" s="173"/>
    </row>
    <row r="22" spans="1:248" s="54" customFormat="1" ht="9" customHeight="1">
      <c r="B22" s="104" t="s">
        <v>15</v>
      </c>
      <c r="C22" s="122" t="s">
        <v>127</v>
      </c>
      <c r="D22" s="180">
        <v>7</v>
      </c>
      <c r="E22" s="180">
        <v>26</v>
      </c>
      <c r="F22" s="180">
        <v>3</v>
      </c>
      <c r="G22" s="180">
        <v>580</v>
      </c>
      <c r="H22" s="180">
        <v>352</v>
      </c>
      <c r="I22" s="173"/>
    </row>
    <row r="23" spans="1:248" s="54" customFormat="1" ht="9" customHeight="1">
      <c r="B23" s="105" t="s">
        <v>16</v>
      </c>
      <c r="C23" s="39" t="s">
        <v>128</v>
      </c>
      <c r="D23" s="178">
        <v>5</v>
      </c>
      <c r="E23" s="178">
        <v>15</v>
      </c>
      <c r="F23" s="178">
        <v>2</v>
      </c>
      <c r="G23" s="178">
        <v>380</v>
      </c>
      <c r="H23" s="178">
        <v>200</v>
      </c>
      <c r="I23" s="173"/>
    </row>
    <row r="24" spans="1:248" s="54" customFormat="1" ht="9" customHeight="1">
      <c r="B24" s="104" t="s">
        <v>41</v>
      </c>
      <c r="C24" s="122" t="s">
        <v>129</v>
      </c>
      <c r="D24" s="180">
        <v>6</v>
      </c>
      <c r="E24" s="180">
        <v>14</v>
      </c>
      <c r="F24" s="180">
        <v>1</v>
      </c>
      <c r="G24" s="180">
        <v>308</v>
      </c>
      <c r="H24" s="180">
        <v>60</v>
      </c>
      <c r="I24" s="173"/>
    </row>
    <row r="25" spans="1:248" s="54" customFormat="1" ht="9" customHeight="1">
      <c r="B25" s="105" t="s">
        <v>17</v>
      </c>
      <c r="C25" s="39" t="s">
        <v>130</v>
      </c>
      <c r="D25" s="178">
        <v>5</v>
      </c>
      <c r="E25" s="178">
        <v>13</v>
      </c>
      <c r="F25" s="178">
        <v>2</v>
      </c>
      <c r="G25" s="178">
        <v>386</v>
      </c>
      <c r="H25" s="178">
        <v>150</v>
      </c>
      <c r="I25" s="173"/>
    </row>
    <row r="26" spans="1:248" s="174" customFormat="1" ht="18" customHeight="1">
      <c r="A26" s="82"/>
      <c r="B26" s="182" t="s">
        <v>3</v>
      </c>
      <c r="C26" s="183"/>
      <c r="D26" s="184">
        <f t="shared" ref="D26:H26" si="0">SUM(D11:D25)</f>
        <v>115</v>
      </c>
      <c r="E26" s="184">
        <f t="shared" si="0"/>
        <v>302</v>
      </c>
      <c r="F26" s="184">
        <f t="shared" si="0"/>
        <v>24</v>
      </c>
      <c r="G26" s="184">
        <f t="shared" si="0"/>
        <v>8529</v>
      </c>
      <c r="H26" s="185">
        <f t="shared" si="0"/>
        <v>2311</v>
      </c>
      <c r="I26" s="65"/>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c r="AR26" s="54"/>
      <c r="AS26" s="54"/>
      <c r="AT26" s="54"/>
      <c r="AU26" s="54"/>
      <c r="AV26" s="54"/>
      <c r="AW26" s="54"/>
      <c r="AX26" s="54"/>
      <c r="AY26" s="54"/>
      <c r="AZ26" s="54"/>
      <c r="BA26" s="54"/>
      <c r="BB26" s="54"/>
      <c r="BC26" s="54"/>
      <c r="BD26" s="54"/>
      <c r="BE26" s="54"/>
      <c r="BF26" s="54"/>
      <c r="BG26" s="54"/>
      <c r="BH26" s="54"/>
      <c r="BI26" s="54"/>
      <c r="BJ26" s="54"/>
      <c r="BK26" s="54"/>
      <c r="BL26" s="54"/>
      <c r="BM26" s="54"/>
      <c r="BN26" s="54"/>
      <c r="BO26" s="54"/>
      <c r="BP26" s="54"/>
      <c r="BQ26" s="54"/>
      <c r="BR26" s="54"/>
      <c r="BS26" s="54"/>
      <c r="BT26" s="54"/>
      <c r="BU26" s="54"/>
      <c r="BV26" s="54"/>
      <c r="BW26" s="54"/>
      <c r="BX26" s="54"/>
      <c r="BY26" s="54"/>
      <c r="BZ26" s="54"/>
      <c r="CA26" s="54"/>
      <c r="CB26" s="54"/>
      <c r="CC26" s="54"/>
      <c r="CD26" s="54"/>
      <c r="CE26" s="54"/>
      <c r="CF26" s="54"/>
      <c r="CG26" s="54"/>
      <c r="CH26" s="54"/>
      <c r="CI26" s="54"/>
      <c r="CJ26" s="54"/>
      <c r="CK26" s="54"/>
      <c r="CL26" s="54"/>
      <c r="CM26" s="54"/>
      <c r="CN26" s="54"/>
      <c r="CO26" s="54"/>
      <c r="CP26" s="54"/>
      <c r="CQ26" s="54"/>
      <c r="CR26" s="54"/>
      <c r="CS26" s="54"/>
      <c r="CT26" s="54"/>
      <c r="CU26" s="54"/>
      <c r="CV26" s="54"/>
      <c r="CW26" s="54"/>
      <c r="CX26" s="54"/>
      <c r="CY26" s="54"/>
      <c r="CZ26" s="54"/>
      <c r="DA26" s="54"/>
      <c r="DB26" s="54"/>
      <c r="DC26" s="54"/>
      <c r="DD26" s="54"/>
      <c r="DE26" s="54"/>
      <c r="DF26" s="54"/>
      <c r="DG26" s="54"/>
      <c r="DH26" s="54"/>
      <c r="DI26" s="54"/>
      <c r="DJ26" s="54"/>
      <c r="DK26" s="54"/>
      <c r="DL26" s="54"/>
      <c r="DM26" s="54"/>
      <c r="DN26" s="54"/>
      <c r="DO26" s="54"/>
      <c r="DP26" s="54"/>
      <c r="DQ26" s="54"/>
      <c r="DR26" s="54"/>
      <c r="DS26" s="54"/>
      <c r="DT26" s="54"/>
      <c r="DU26" s="54"/>
      <c r="DV26" s="54"/>
      <c r="DW26" s="54"/>
      <c r="DX26" s="54"/>
      <c r="DY26" s="54"/>
      <c r="DZ26" s="54"/>
      <c r="EA26" s="54"/>
      <c r="EB26" s="54"/>
      <c r="EC26" s="54"/>
      <c r="ED26" s="54"/>
      <c r="EE26" s="54"/>
      <c r="EF26" s="54"/>
      <c r="EG26" s="54"/>
      <c r="EH26" s="54"/>
      <c r="EI26" s="54"/>
      <c r="EJ26" s="54"/>
      <c r="EK26" s="54"/>
      <c r="EL26" s="54"/>
      <c r="EM26" s="54"/>
      <c r="EN26" s="54"/>
      <c r="EO26" s="54"/>
      <c r="EP26" s="54"/>
      <c r="EQ26" s="54"/>
      <c r="ER26" s="54"/>
      <c r="ES26" s="54"/>
      <c r="ET26" s="54"/>
      <c r="EU26" s="54"/>
      <c r="EV26" s="54"/>
      <c r="EW26" s="54"/>
      <c r="EX26" s="54"/>
      <c r="EY26" s="54"/>
      <c r="EZ26" s="54"/>
      <c r="FA26" s="54"/>
      <c r="FB26" s="54"/>
      <c r="FC26" s="54"/>
      <c r="FD26" s="54"/>
      <c r="FE26" s="54"/>
      <c r="FF26" s="54"/>
      <c r="FG26" s="54"/>
      <c r="FH26" s="54"/>
      <c r="FI26" s="54"/>
      <c r="FJ26" s="54"/>
      <c r="FK26" s="54"/>
      <c r="FL26" s="54"/>
      <c r="FM26" s="54"/>
      <c r="FN26" s="54"/>
      <c r="FO26" s="54"/>
      <c r="FP26" s="54"/>
      <c r="FQ26" s="54"/>
      <c r="FR26" s="54"/>
      <c r="FS26" s="54"/>
      <c r="FT26" s="54"/>
      <c r="FU26" s="54"/>
      <c r="FV26" s="54"/>
      <c r="FW26" s="54"/>
      <c r="FX26" s="54"/>
      <c r="FY26" s="54"/>
      <c r="FZ26" s="54"/>
      <c r="GA26" s="54"/>
      <c r="GB26" s="54"/>
      <c r="GC26" s="54"/>
      <c r="GD26" s="54"/>
      <c r="GE26" s="54"/>
      <c r="GF26" s="54"/>
      <c r="GG26" s="54"/>
      <c r="GH26" s="54"/>
      <c r="GI26" s="54"/>
      <c r="GJ26" s="54"/>
      <c r="GK26" s="54"/>
      <c r="GL26" s="54"/>
      <c r="GM26" s="54"/>
      <c r="GN26" s="54"/>
      <c r="GO26" s="54"/>
      <c r="GP26" s="54"/>
      <c r="GQ26" s="54"/>
      <c r="GR26" s="54"/>
      <c r="GS26" s="54"/>
      <c r="GT26" s="54"/>
      <c r="GU26" s="54"/>
      <c r="GV26" s="54"/>
      <c r="GW26" s="54"/>
      <c r="GX26" s="54"/>
      <c r="GY26" s="54"/>
      <c r="GZ26" s="54"/>
      <c r="HA26" s="54"/>
      <c r="HB26" s="54"/>
      <c r="HC26" s="54"/>
      <c r="HD26" s="54"/>
      <c r="HE26" s="54"/>
      <c r="HF26" s="54"/>
      <c r="HG26" s="54"/>
      <c r="HH26" s="54"/>
      <c r="HI26" s="54"/>
      <c r="HJ26" s="54"/>
      <c r="HK26" s="54"/>
      <c r="HL26" s="54"/>
      <c r="HM26" s="54"/>
      <c r="HN26" s="54"/>
      <c r="HO26" s="54"/>
      <c r="HP26" s="54"/>
      <c r="HQ26" s="54"/>
      <c r="HR26" s="54"/>
      <c r="HS26" s="54"/>
      <c r="HT26" s="54"/>
      <c r="HU26" s="54"/>
      <c r="HV26" s="54"/>
      <c r="HW26" s="54"/>
      <c r="HX26" s="54"/>
      <c r="HY26" s="54"/>
      <c r="HZ26" s="54"/>
      <c r="IA26" s="54"/>
      <c r="IB26" s="54"/>
      <c r="IC26" s="54"/>
      <c r="ID26" s="54"/>
      <c r="IE26" s="54"/>
      <c r="IF26" s="54"/>
      <c r="IG26" s="54"/>
      <c r="IH26" s="54"/>
      <c r="II26" s="54"/>
      <c r="IJ26" s="54"/>
      <c r="IK26" s="54"/>
      <c r="IL26" s="54"/>
      <c r="IM26" s="54"/>
      <c r="IN26" s="54"/>
    </row>
    <row r="27" spans="1:248" ht="22.5" customHeight="1">
      <c r="B27" s="209" t="s">
        <v>149</v>
      </c>
      <c r="J27" s="59"/>
    </row>
  </sheetData>
  <mergeCells count="6">
    <mergeCell ref="B8:H8"/>
    <mergeCell ref="B9:B10"/>
    <mergeCell ref="C9:C10"/>
    <mergeCell ref="D9:F9"/>
    <mergeCell ref="G9:G10"/>
    <mergeCell ref="H9:H10"/>
  </mergeCells>
  <pageMargins left="0.70866141732283472" right="0.70866141732283472" top="0.74803149606299213" bottom="0.74803149606299213" header="0.31496062992125984" footer="0.31496062992125984"/>
  <pageSetup scale="90" orientation="landscape" r:id="rId1"/>
  <headerFooter>
    <oddFooter xml:space="preserve">&amp;L&amp;9www.scj.cl
&amp;D&amp;R&amp;8División de Estudios   </oddFooter>
  </headerFooter>
  <drawing r:id="rId2"/>
</worksheet>
</file>

<file path=xl/worksheets/sheet3.xml><?xml version="1.0" encoding="utf-8"?>
<worksheet xmlns="http://schemas.openxmlformats.org/spreadsheetml/2006/main" xmlns:r="http://schemas.openxmlformats.org/officeDocument/2006/relationships">
  <dimension ref="B1:P30"/>
  <sheetViews>
    <sheetView zoomScaleNormal="100" zoomScaleSheetLayoutView="100" workbookViewId="0"/>
  </sheetViews>
  <sheetFormatPr baseColWidth="10" defaultRowHeight="14.25"/>
  <cols>
    <col min="1" max="1" width="4.140625" style="16" customWidth="1"/>
    <col min="2" max="2" width="19.28515625" style="16" customWidth="1"/>
    <col min="3" max="3" width="9.5703125" style="16" bestFit="1" customWidth="1"/>
    <col min="4" max="4" width="10.85546875" style="16" bestFit="1" customWidth="1"/>
    <col min="5" max="5" width="11" style="16" bestFit="1" customWidth="1"/>
    <col min="6" max="6" width="10" style="16" customWidth="1"/>
    <col min="7" max="7" width="10.85546875" style="16" customWidth="1"/>
    <col min="8" max="8" width="10.5703125" style="16" customWidth="1"/>
    <col min="9" max="9" width="11" style="16" customWidth="1"/>
    <col min="10" max="10" width="11.42578125" style="16" customWidth="1"/>
    <col min="11" max="12" width="11.7109375" style="16" customWidth="1"/>
    <col min="13" max="13" width="10.140625" style="16" customWidth="1"/>
    <col min="14" max="14" width="11.42578125" style="16" customWidth="1"/>
    <col min="15" max="16" width="7.7109375" style="16" customWidth="1"/>
    <col min="17" max="17" width="1" style="16" customWidth="1"/>
    <col min="18" max="18" width="12.5703125" style="16" bestFit="1" customWidth="1"/>
    <col min="19" max="16384" width="11.42578125" style="16"/>
  </cols>
  <sheetData>
    <row r="1" spans="2:16" ht="10.5" customHeight="1"/>
    <row r="2" spans="2:16" ht="10.5" customHeight="1"/>
    <row r="3" spans="2:16" ht="10.5" customHeight="1"/>
    <row r="4" spans="2:16" ht="10.5" customHeight="1"/>
    <row r="5" spans="2:16" ht="10.5" customHeight="1"/>
    <row r="6" spans="2:16" ht="12.75" customHeight="1"/>
    <row r="7" spans="2:16" ht="49.5" customHeight="1"/>
    <row r="8" spans="2:16" ht="22.5" customHeight="1">
      <c r="B8" s="235" t="s">
        <v>151</v>
      </c>
      <c r="C8" s="236"/>
      <c r="D8" s="236"/>
      <c r="E8" s="236"/>
      <c r="F8" s="236"/>
      <c r="G8" s="236"/>
      <c r="H8" s="236"/>
      <c r="I8" s="236"/>
      <c r="J8" s="236"/>
      <c r="K8" s="236"/>
      <c r="L8" s="236"/>
      <c r="M8" s="236"/>
      <c r="N8" s="236"/>
      <c r="O8" s="236"/>
      <c r="P8" s="237"/>
    </row>
    <row r="9" spans="2:16" ht="11.25" customHeight="1">
      <c r="B9" s="228" t="s">
        <v>26</v>
      </c>
      <c r="C9" s="49" t="s">
        <v>83</v>
      </c>
      <c r="D9" s="49" t="s">
        <v>84</v>
      </c>
      <c r="E9" s="49" t="s">
        <v>85</v>
      </c>
      <c r="F9" s="49" t="s">
        <v>86</v>
      </c>
      <c r="G9" s="49" t="s">
        <v>87</v>
      </c>
      <c r="H9" s="49" t="s">
        <v>88</v>
      </c>
      <c r="I9" s="49" t="s">
        <v>89</v>
      </c>
      <c r="J9" s="49" t="s">
        <v>90</v>
      </c>
      <c r="K9" s="49" t="s">
        <v>91</v>
      </c>
      <c r="L9" s="49" t="s">
        <v>147</v>
      </c>
      <c r="M9" s="49" t="s">
        <v>92</v>
      </c>
      <c r="N9" s="49" t="s">
        <v>93</v>
      </c>
      <c r="O9" s="238" t="s">
        <v>103</v>
      </c>
      <c r="P9" s="239"/>
    </row>
    <row r="10" spans="2:16" ht="11.25" customHeight="1">
      <c r="B10" s="228"/>
      <c r="C10" s="49" t="s">
        <v>94</v>
      </c>
      <c r="D10" s="49" t="s">
        <v>95</v>
      </c>
      <c r="E10" s="49" t="s">
        <v>96</v>
      </c>
      <c r="F10" s="49" t="s">
        <v>97</v>
      </c>
      <c r="G10" s="49" t="s">
        <v>97</v>
      </c>
      <c r="H10" s="49" t="s">
        <v>97</v>
      </c>
      <c r="I10" s="49" t="s">
        <v>98</v>
      </c>
      <c r="J10" s="49" t="s">
        <v>99</v>
      </c>
      <c r="K10" s="49" t="s">
        <v>100</v>
      </c>
      <c r="L10" s="49" t="s">
        <v>148</v>
      </c>
      <c r="M10" s="49" t="s">
        <v>101</v>
      </c>
      <c r="N10" s="49" t="s">
        <v>97</v>
      </c>
      <c r="O10" s="238"/>
      <c r="P10" s="239"/>
    </row>
    <row r="11" spans="2:16" ht="9" customHeight="1">
      <c r="B11" s="105" t="s">
        <v>36</v>
      </c>
      <c r="C11" s="39"/>
      <c r="D11" s="39"/>
      <c r="E11" s="39">
        <v>96</v>
      </c>
      <c r="F11" s="39">
        <v>106</v>
      </c>
      <c r="G11" s="39"/>
      <c r="H11" s="39">
        <v>64</v>
      </c>
      <c r="I11" s="39">
        <v>46</v>
      </c>
      <c r="J11" s="39"/>
      <c r="K11" s="39">
        <v>24</v>
      </c>
      <c r="L11" s="39"/>
      <c r="M11" s="39"/>
      <c r="N11" s="39">
        <v>72</v>
      </c>
      <c r="O11" s="84">
        <f t="shared" ref="O11:O27" si="0">SUM(C11:N11)</f>
        <v>408</v>
      </c>
      <c r="P11" s="161">
        <f>O11/$O$26</f>
        <v>4.7836792120998943E-2</v>
      </c>
    </row>
    <row r="12" spans="2:16" ht="9" customHeight="1">
      <c r="B12" s="104" t="s">
        <v>4</v>
      </c>
      <c r="C12" s="122"/>
      <c r="D12" s="122">
        <v>92</v>
      </c>
      <c r="E12" s="122">
        <v>124</v>
      </c>
      <c r="F12" s="122">
        <v>138</v>
      </c>
      <c r="G12" s="122"/>
      <c r="H12" s="122">
        <v>122</v>
      </c>
      <c r="I12" s="122">
        <v>50</v>
      </c>
      <c r="J12" s="122"/>
      <c r="K12" s="122">
        <v>8</v>
      </c>
      <c r="L12" s="122"/>
      <c r="M12" s="122"/>
      <c r="N12" s="122">
        <v>204</v>
      </c>
      <c r="O12" s="122">
        <f t="shared" si="0"/>
        <v>738</v>
      </c>
      <c r="P12" s="162">
        <f>O12/$O$26</f>
        <v>8.652831516004221E-2</v>
      </c>
    </row>
    <row r="13" spans="2:16" ht="9" customHeight="1">
      <c r="B13" s="98" t="s">
        <v>80</v>
      </c>
      <c r="C13" s="39">
        <v>10</v>
      </c>
      <c r="D13" s="39">
        <v>20</v>
      </c>
      <c r="E13" s="39">
        <v>36</v>
      </c>
      <c r="F13" s="39">
        <v>52</v>
      </c>
      <c r="G13" s="39"/>
      <c r="H13" s="39">
        <v>50</v>
      </c>
      <c r="I13" s="39">
        <v>32</v>
      </c>
      <c r="J13" s="39"/>
      <c r="K13" s="39">
        <v>28</v>
      </c>
      <c r="L13" s="39"/>
      <c r="M13" s="39">
        <v>18</v>
      </c>
      <c r="N13" s="39">
        <v>56</v>
      </c>
      <c r="O13" s="84">
        <f t="shared" si="0"/>
        <v>302</v>
      </c>
      <c r="P13" s="161">
        <f t="shared" ref="P13:P25" si="1">O13/$O$26</f>
        <v>3.5408605932700198E-2</v>
      </c>
    </row>
    <row r="14" spans="2:16" ht="9" customHeight="1">
      <c r="B14" s="104" t="s">
        <v>37</v>
      </c>
      <c r="C14" s="122"/>
      <c r="D14" s="122"/>
      <c r="E14" s="122">
        <v>100</v>
      </c>
      <c r="F14" s="122">
        <v>100</v>
      </c>
      <c r="G14" s="122"/>
      <c r="H14" s="122"/>
      <c r="I14" s="122"/>
      <c r="J14" s="122"/>
      <c r="K14" s="122"/>
      <c r="L14" s="122"/>
      <c r="M14" s="122"/>
      <c r="N14" s="122">
        <v>100</v>
      </c>
      <c r="O14" s="122">
        <f t="shared" si="0"/>
        <v>300</v>
      </c>
      <c r="P14" s="162">
        <f t="shared" si="1"/>
        <v>3.5174111853675694E-2</v>
      </c>
    </row>
    <row r="15" spans="2:16" ht="9" customHeight="1">
      <c r="B15" s="105" t="s">
        <v>131</v>
      </c>
      <c r="C15" s="39">
        <v>50</v>
      </c>
      <c r="D15" s="39">
        <v>122</v>
      </c>
      <c r="E15" s="39">
        <v>102</v>
      </c>
      <c r="F15" s="39">
        <v>348</v>
      </c>
      <c r="G15" s="39"/>
      <c r="H15" s="39">
        <v>318</v>
      </c>
      <c r="I15" s="39">
        <v>186</v>
      </c>
      <c r="J15" s="39"/>
      <c r="K15" s="39">
        <v>26</v>
      </c>
      <c r="L15" s="39"/>
      <c r="M15" s="39"/>
      <c r="N15" s="39">
        <v>224</v>
      </c>
      <c r="O15" s="84">
        <f t="shared" si="0"/>
        <v>1376</v>
      </c>
      <c r="P15" s="161">
        <f t="shared" si="1"/>
        <v>0.16133192636885918</v>
      </c>
    </row>
    <row r="16" spans="2:16" ht="9" customHeight="1">
      <c r="B16" s="104" t="s">
        <v>18</v>
      </c>
      <c r="C16" s="122"/>
      <c r="D16" s="122">
        <v>178</v>
      </c>
      <c r="E16" s="122">
        <v>77</v>
      </c>
      <c r="F16" s="122">
        <v>114</v>
      </c>
      <c r="G16" s="122"/>
      <c r="H16" s="122">
        <v>391</v>
      </c>
      <c r="I16" s="122">
        <v>14</v>
      </c>
      <c r="J16" s="122"/>
      <c r="K16" s="122">
        <v>626</v>
      </c>
      <c r="L16" s="122"/>
      <c r="M16" s="122"/>
      <c r="N16" s="122">
        <v>197</v>
      </c>
      <c r="O16" s="122">
        <f t="shared" si="0"/>
        <v>1597</v>
      </c>
      <c r="P16" s="162">
        <f t="shared" si="1"/>
        <v>0.18724352210106696</v>
      </c>
    </row>
    <row r="17" spans="2:16" ht="9" customHeight="1">
      <c r="B17" s="105" t="s">
        <v>5</v>
      </c>
      <c r="C17" s="39"/>
      <c r="D17" s="39">
        <v>62</v>
      </c>
      <c r="E17" s="39">
        <v>36</v>
      </c>
      <c r="F17" s="39">
        <v>54</v>
      </c>
      <c r="G17" s="39"/>
      <c r="H17" s="39">
        <v>20</v>
      </c>
      <c r="I17" s="39"/>
      <c r="J17" s="39"/>
      <c r="K17" s="39"/>
      <c r="L17" s="39"/>
      <c r="M17" s="39"/>
      <c r="N17" s="39">
        <v>58</v>
      </c>
      <c r="O17" s="84">
        <f t="shared" si="0"/>
        <v>230</v>
      </c>
      <c r="P17" s="161">
        <f t="shared" si="1"/>
        <v>2.6966819087818034E-2</v>
      </c>
    </row>
    <row r="18" spans="2:16" ht="9" customHeight="1">
      <c r="B18" s="104" t="s">
        <v>6</v>
      </c>
      <c r="C18" s="122"/>
      <c r="D18" s="122"/>
      <c r="E18" s="122">
        <v>279</v>
      </c>
      <c r="F18" s="122">
        <v>62</v>
      </c>
      <c r="G18" s="122"/>
      <c r="H18" s="122"/>
      <c r="I18" s="122"/>
      <c r="J18" s="122">
        <v>20</v>
      </c>
      <c r="K18" s="122">
        <v>50</v>
      </c>
      <c r="L18" s="122"/>
      <c r="M18" s="122"/>
      <c r="N18" s="122">
        <v>50</v>
      </c>
      <c r="O18" s="122">
        <f t="shared" si="0"/>
        <v>461</v>
      </c>
      <c r="P18" s="162">
        <f t="shared" si="1"/>
        <v>5.4050885215148316E-2</v>
      </c>
    </row>
    <row r="19" spans="2:16" ht="9" customHeight="1">
      <c r="B19" s="105" t="s">
        <v>7</v>
      </c>
      <c r="C19" s="39"/>
      <c r="D19" s="39"/>
      <c r="E19" s="39">
        <v>52</v>
      </c>
      <c r="F19" s="39">
        <v>48</v>
      </c>
      <c r="G19" s="39"/>
      <c r="H19" s="39"/>
      <c r="I19" s="39"/>
      <c r="J19" s="39"/>
      <c r="K19" s="39"/>
      <c r="L19" s="39"/>
      <c r="M19" s="39"/>
      <c r="N19" s="39"/>
      <c r="O19" s="84">
        <f t="shared" si="0"/>
        <v>100</v>
      </c>
      <c r="P19" s="161">
        <f t="shared" si="1"/>
        <v>1.1724703951225232E-2</v>
      </c>
    </row>
    <row r="20" spans="2:16" ht="9" customHeight="1">
      <c r="B20" s="104" t="s">
        <v>8</v>
      </c>
      <c r="C20" s="122"/>
      <c r="D20" s="122">
        <v>144</v>
      </c>
      <c r="E20" s="122">
        <v>160</v>
      </c>
      <c r="F20" s="122">
        <v>265</v>
      </c>
      <c r="G20" s="122"/>
      <c r="H20" s="122">
        <v>216</v>
      </c>
      <c r="I20" s="122">
        <v>88</v>
      </c>
      <c r="J20" s="122"/>
      <c r="K20" s="122">
        <v>24</v>
      </c>
      <c r="L20" s="122">
        <v>4</v>
      </c>
      <c r="M20" s="122"/>
      <c r="N20" s="122">
        <v>262</v>
      </c>
      <c r="O20" s="122">
        <f t="shared" si="0"/>
        <v>1163</v>
      </c>
      <c r="P20" s="162">
        <f t="shared" si="1"/>
        <v>0.13635830695274945</v>
      </c>
    </row>
    <row r="21" spans="2:16" ht="9" customHeight="1">
      <c r="B21" s="105" t="s">
        <v>14</v>
      </c>
      <c r="C21" s="61"/>
      <c r="D21" s="61"/>
      <c r="E21" s="61">
        <v>56</v>
      </c>
      <c r="F21" s="61">
        <v>44</v>
      </c>
      <c r="G21" s="61"/>
      <c r="H21" s="61"/>
      <c r="I21" s="61"/>
      <c r="J21" s="61"/>
      <c r="K21" s="61">
        <v>50</v>
      </c>
      <c r="L21" s="61"/>
      <c r="M21" s="61"/>
      <c r="N21" s="61">
        <v>50</v>
      </c>
      <c r="O21" s="84">
        <f t="shared" si="0"/>
        <v>200</v>
      </c>
      <c r="P21" s="161">
        <f t="shared" si="1"/>
        <v>2.3449407902450464E-2</v>
      </c>
    </row>
    <row r="22" spans="2:16" ht="9" customHeight="1">
      <c r="B22" s="104" t="s">
        <v>15</v>
      </c>
      <c r="C22" s="122"/>
      <c r="D22" s="122">
        <v>144</v>
      </c>
      <c r="E22" s="122">
        <v>165</v>
      </c>
      <c r="F22" s="122">
        <v>63</v>
      </c>
      <c r="G22" s="122">
        <v>12</v>
      </c>
      <c r="H22" s="122">
        <v>78</v>
      </c>
      <c r="I22" s="122"/>
      <c r="J22" s="122"/>
      <c r="K22" s="122">
        <v>12</v>
      </c>
      <c r="L22" s="122"/>
      <c r="M22" s="122"/>
      <c r="N22" s="122">
        <v>106</v>
      </c>
      <c r="O22" s="122">
        <f t="shared" si="0"/>
        <v>580</v>
      </c>
      <c r="P22" s="162">
        <f t="shared" si="1"/>
        <v>6.8003282917106347E-2</v>
      </c>
    </row>
    <row r="23" spans="2:16" ht="9" customHeight="1">
      <c r="B23" s="105" t="s">
        <v>16</v>
      </c>
      <c r="C23" s="39"/>
      <c r="D23" s="39">
        <v>84</v>
      </c>
      <c r="E23" s="39">
        <v>110</v>
      </c>
      <c r="F23" s="39">
        <v>48</v>
      </c>
      <c r="G23" s="39">
        <v>12</v>
      </c>
      <c r="H23" s="39">
        <v>54</v>
      </c>
      <c r="I23" s="39"/>
      <c r="J23" s="39"/>
      <c r="K23" s="39"/>
      <c r="L23" s="39"/>
      <c r="M23" s="39"/>
      <c r="N23" s="39">
        <v>72</v>
      </c>
      <c r="O23" s="84">
        <f t="shared" si="0"/>
        <v>380</v>
      </c>
      <c r="P23" s="161">
        <f t="shared" si="1"/>
        <v>4.455387501465588E-2</v>
      </c>
    </row>
    <row r="24" spans="2:16" ht="9" customHeight="1">
      <c r="B24" s="104" t="s">
        <v>41</v>
      </c>
      <c r="C24" s="122"/>
      <c r="D24" s="122"/>
      <c r="E24" s="122">
        <v>80</v>
      </c>
      <c r="F24" s="122">
        <v>90</v>
      </c>
      <c r="G24" s="122"/>
      <c r="H24" s="122">
        <v>74</v>
      </c>
      <c r="I24" s="122"/>
      <c r="J24" s="122"/>
      <c r="K24" s="122"/>
      <c r="L24" s="122"/>
      <c r="M24" s="122"/>
      <c r="N24" s="122">
        <v>64</v>
      </c>
      <c r="O24" s="122">
        <f t="shared" si="0"/>
        <v>308</v>
      </c>
      <c r="P24" s="162">
        <f t="shared" si="1"/>
        <v>3.6112088169773716E-2</v>
      </c>
    </row>
    <row r="25" spans="2:16" ht="9" customHeight="1">
      <c r="B25" s="105" t="s">
        <v>17</v>
      </c>
      <c r="C25" s="39"/>
      <c r="D25" s="39">
        <v>82</v>
      </c>
      <c r="E25" s="39">
        <v>86</v>
      </c>
      <c r="F25" s="39">
        <v>80</v>
      </c>
      <c r="G25" s="39">
        <v>12</v>
      </c>
      <c r="H25" s="39">
        <v>44</v>
      </c>
      <c r="I25" s="39">
        <v>12</v>
      </c>
      <c r="J25" s="39"/>
      <c r="K25" s="39">
        <v>24</v>
      </c>
      <c r="L25" s="39"/>
      <c r="M25" s="39"/>
      <c r="N25" s="39">
        <v>46</v>
      </c>
      <c r="O25" s="84">
        <f t="shared" si="0"/>
        <v>386</v>
      </c>
      <c r="P25" s="161">
        <f t="shared" si="1"/>
        <v>4.5257357251729392E-2</v>
      </c>
    </row>
    <row r="26" spans="2:16" ht="18" customHeight="1">
      <c r="B26" s="163" t="s">
        <v>81</v>
      </c>
      <c r="C26" s="159">
        <f t="shared" ref="C26:J26" si="2">SUM(C11:C25)</f>
        <v>60</v>
      </c>
      <c r="D26" s="159">
        <f t="shared" si="2"/>
        <v>928</v>
      </c>
      <c r="E26" s="159">
        <f t="shared" si="2"/>
        <v>1559</v>
      </c>
      <c r="F26" s="159">
        <f t="shared" si="2"/>
        <v>1612</v>
      </c>
      <c r="G26" s="159">
        <f t="shared" si="2"/>
        <v>36</v>
      </c>
      <c r="H26" s="159">
        <f t="shared" si="2"/>
        <v>1431</v>
      </c>
      <c r="I26" s="159">
        <f t="shared" si="2"/>
        <v>428</v>
      </c>
      <c r="J26" s="159">
        <f t="shared" si="2"/>
        <v>20</v>
      </c>
      <c r="K26" s="159">
        <f>SUM(K11:K25)</f>
        <v>872</v>
      </c>
      <c r="L26" s="159">
        <f>SUM(L11:L25)</f>
        <v>4</v>
      </c>
      <c r="M26" s="159">
        <f>SUM(M11:M25)</f>
        <v>18</v>
      </c>
      <c r="N26" s="159">
        <f>SUM(N11:N25)</f>
        <v>1561</v>
      </c>
      <c r="O26" s="159">
        <f t="shared" si="0"/>
        <v>8529</v>
      </c>
      <c r="P26" s="224">
        <f>SUM(P11:P25)</f>
        <v>1</v>
      </c>
    </row>
    <row r="27" spans="2:16" ht="12.75" customHeight="1">
      <c r="B27" s="164" t="s">
        <v>82</v>
      </c>
      <c r="C27" s="121">
        <f>C26/$O$26</f>
        <v>7.0348223707351392E-3</v>
      </c>
      <c r="D27" s="121">
        <f t="shared" ref="D27:N27" si="3">D26/$O$26</f>
        <v>0.10880525266737015</v>
      </c>
      <c r="E27" s="121">
        <f t="shared" si="3"/>
        <v>0.18278813459960136</v>
      </c>
      <c r="F27" s="121">
        <f t="shared" si="3"/>
        <v>0.18900222769375075</v>
      </c>
      <c r="G27" s="121">
        <f t="shared" si="3"/>
        <v>4.2208934224410837E-3</v>
      </c>
      <c r="H27" s="121">
        <f t="shared" si="3"/>
        <v>0.16778051354203308</v>
      </c>
      <c r="I27" s="121">
        <f t="shared" si="3"/>
        <v>5.018173291124399E-2</v>
      </c>
      <c r="J27" s="121">
        <f t="shared" si="3"/>
        <v>2.3449407902450463E-3</v>
      </c>
      <c r="K27" s="121">
        <f t="shared" si="3"/>
        <v>0.10223941845468403</v>
      </c>
      <c r="L27" s="225">
        <f t="shared" ref="L27" si="4">L26/$O$26</f>
        <v>4.6898815804900925E-4</v>
      </c>
      <c r="M27" s="121">
        <f t="shared" si="3"/>
        <v>2.1104467112205419E-3</v>
      </c>
      <c r="N27" s="121">
        <f t="shared" si="3"/>
        <v>0.18302262867862587</v>
      </c>
      <c r="O27" s="158">
        <f t="shared" si="0"/>
        <v>0.99999999999999989</v>
      </c>
      <c r="P27" s="160"/>
    </row>
    <row r="28" spans="2:16" ht="15" customHeight="1">
      <c r="B28" s="208" t="str">
        <f>'Oferta de Juegos'!B27</f>
        <v>Al 31-10-2011</v>
      </c>
    </row>
    <row r="29" spans="2:16" ht="15" customHeight="1"/>
    <row r="30" spans="2:16" ht="15" customHeight="1"/>
  </sheetData>
  <mergeCells count="3">
    <mergeCell ref="B8:P8"/>
    <mergeCell ref="B9:B10"/>
    <mergeCell ref="O9:P10"/>
  </mergeCells>
  <pageMargins left="0.39370078740157483" right="0.39370078740157483" top="0.39370078740157483" bottom="0.78740157480314965" header="0.31496062992125984" footer="0.31496062992125984"/>
  <pageSetup scale="76" orientation="landscape" r:id="rId1"/>
  <headerFooter>
    <oddFooter>&amp;L&amp;9www.scj.cl
&amp;D&amp;R&amp;8División de Estudios</oddFooter>
  </headerFooter>
  <drawing r:id="rId2"/>
</worksheet>
</file>

<file path=xl/worksheets/sheet4.xml><?xml version="1.0" encoding="utf-8"?>
<worksheet xmlns="http://schemas.openxmlformats.org/spreadsheetml/2006/main" xmlns:r="http://schemas.openxmlformats.org/officeDocument/2006/relationships">
  <dimension ref="A1:IM67"/>
  <sheetViews>
    <sheetView zoomScaleNormal="100" workbookViewId="0"/>
  </sheetViews>
  <sheetFormatPr baseColWidth="10" defaultRowHeight="14.25"/>
  <cols>
    <col min="1" max="1" width="4.140625" style="16" customWidth="1"/>
    <col min="2" max="2" width="21.42578125" style="16" customWidth="1"/>
    <col min="3" max="8" width="13.85546875" style="16" customWidth="1"/>
    <col min="9" max="9" width="15.7109375" style="16" customWidth="1"/>
    <col min="10" max="10" width="3.140625" style="16" customWidth="1"/>
    <col min="11" max="16384" width="11.42578125" style="16"/>
  </cols>
  <sheetData>
    <row r="1" spans="2:11" ht="10.5" customHeight="1"/>
    <row r="2" spans="2:11" ht="10.5" customHeight="1"/>
    <row r="3" spans="2:11" ht="10.5" customHeight="1"/>
    <row r="4" spans="2:11" ht="10.5" customHeight="1"/>
    <row r="5" spans="2:11" ht="10.5" customHeight="1"/>
    <row r="6" spans="2:11" ht="10.5" customHeight="1"/>
    <row r="7" spans="2:11" ht="49.5" customHeight="1"/>
    <row r="8" spans="2:11" s="54" customFormat="1" ht="22.5" customHeight="1">
      <c r="B8" s="241" t="s">
        <v>152</v>
      </c>
      <c r="C8" s="242"/>
      <c r="D8" s="242"/>
      <c r="E8" s="242"/>
      <c r="F8" s="242"/>
      <c r="G8" s="242"/>
      <c r="H8" s="242"/>
      <c r="I8" s="242"/>
      <c r="K8" s="60"/>
    </row>
    <row r="9" spans="2:11" s="54" customFormat="1" ht="15" customHeight="1">
      <c r="B9" s="228" t="s">
        <v>13</v>
      </c>
      <c r="C9" s="229" t="s">
        <v>112</v>
      </c>
      <c r="D9" s="230" t="s">
        <v>133</v>
      </c>
      <c r="E9" s="231"/>
      <c r="F9" s="232"/>
      <c r="G9" s="233" t="s">
        <v>134</v>
      </c>
      <c r="H9" s="229" t="s">
        <v>109</v>
      </c>
      <c r="I9" s="233" t="s">
        <v>135</v>
      </c>
      <c r="K9" s="60"/>
    </row>
    <row r="10" spans="2:11" s="54" customFormat="1" ht="24" customHeight="1">
      <c r="B10" s="228"/>
      <c r="C10" s="229"/>
      <c r="D10" s="175" t="s">
        <v>105</v>
      </c>
      <c r="E10" s="177" t="s">
        <v>106</v>
      </c>
      <c r="F10" s="176" t="s">
        <v>107</v>
      </c>
      <c r="G10" s="233"/>
      <c r="H10" s="229"/>
      <c r="I10" s="233"/>
    </row>
    <row r="11" spans="2:11" s="54" customFormat="1" ht="9" customHeight="1">
      <c r="B11" s="105" t="s">
        <v>36</v>
      </c>
      <c r="C11" s="39" t="s">
        <v>116</v>
      </c>
      <c r="D11" s="178">
        <v>42</v>
      </c>
      <c r="E11" s="178">
        <v>98</v>
      </c>
      <c r="F11" s="178">
        <v>10</v>
      </c>
      <c r="G11" s="178">
        <v>408</v>
      </c>
      <c r="H11" s="178">
        <v>136</v>
      </c>
      <c r="I11" s="178">
        <f>SUM(D11:H11)</f>
        <v>694</v>
      </c>
    </row>
    <row r="12" spans="2:11" s="54" customFormat="1" ht="9" customHeight="1">
      <c r="B12" s="104" t="s">
        <v>4</v>
      </c>
      <c r="C12" s="122" t="s">
        <v>117</v>
      </c>
      <c r="D12" s="180">
        <v>70</v>
      </c>
      <c r="E12" s="180">
        <v>238</v>
      </c>
      <c r="F12" s="180">
        <v>24</v>
      </c>
      <c r="G12" s="180">
        <v>738</v>
      </c>
      <c r="H12" s="180">
        <v>248</v>
      </c>
      <c r="I12" s="180">
        <f>SUM(D12:H12)</f>
        <v>1318</v>
      </c>
    </row>
    <row r="13" spans="2:11" s="54" customFormat="1" ht="9" customHeight="1">
      <c r="B13" s="181" t="s">
        <v>80</v>
      </c>
      <c r="C13" s="39" t="s">
        <v>118</v>
      </c>
      <c r="D13" s="178">
        <v>28</v>
      </c>
      <c r="E13" s="178">
        <v>80</v>
      </c>
      <c r="F13" s="178">
        <v>10</v>
      </c>
      <c r="G13" s="178">
        <v>302</v>
      </c>
      <c r="H13" s="178">
        <v>179</v>
      </c>
      <c r="I13" s="178">
        <f t="shared" ref="I13:I25" si="0">SUM(D13:H13)</f>
        <v>599</v>
      </c>
    </row>
    <row r="14" spans="2:11" s="54" customFormat="1" ht="9" customHeight="1">
      <c r="B14" s="104" t="s">
        <v>37</v>
      </c>
      <c r="C14" s="122" t="s">
        <v>119</v>
      </c>
      <c r="D14" s="180">
        <v>49</v>
      </c>
      <c r="E14" s="180">
        <v>72</v>
      </c>
      <c r="F14" s="180">
        <v>10</v>
      </c>
      <c r="G14" s="180">
        <v>300</v>
      </c>
      <c r="H14" s="180">
        <v>148</v>
      </c>
      <c r="I14" s="180">
        <f t="shared" si="0"/>
        <v>579</v>
      </c>
    </row>
    <row r="15" spans="2:11" s="54" customFormat="1" ht="9" customHeight="1">
      <c r="B15" s="105" t="s">
        <v>131</v>
      </c>
      <c r="C15" s="39" t="s">
        <v>120</v>
      </c>
      <c r="D15" s="178">
        <v>77</v>
      </c>
      <c r="E15" s="178">
        <v>326</v>
      </c>
      <c r="F15" s="178">
        <v>10</v>
      </c>
      <c r="G15" s="178">
        <v>1376</v>
      </c>
      <c r="H15" s="178">
        <v>160</v>
      </c>
      <c r="I15" s="178">
        <f t="shared" si="0"/>
        <v>1949</v>
      </c>
    </row>
    <row r="16" spans="2:11" s="54" customFormat="1" ht="9" customHeight="1">
      <c r="B16" s="104" t="s">
        <v>18</v>
      </c>
      <c r="C16" s="122" t="s">
        <v>121</v>
      </c>
      <c r="D16" s="180">
        <v>203</v>
      </c>
      <c r="E16" s="180">
        <v>357</v>
      </c>
      <c r="F16" s="180">
        <v>24</v>
      </c>
      <c r="G16" s="180">
        <v>1597</v>
      </c>
      <c r="H16" s="180">
        <v>300</v>
      </c>
      <c r="I16" s="180">
        <f t="shared" si="0"/>
        <v>2481</v>
      </c>
    </row>
    <row r="17" spans="1:247" s="54" customFormat="1" ht="9" customHeight="1">
      <c r="B17" s="105" t="s">
        <v>5</v>
      </c>
      <c r="C17" s="39" t="s">
        <v>122</v>
      </c>
      <c r="D17" s="178">
        <v>28</v>
      </c>
      <c r="E17" s="178">
        <v>94</v>
      </c>
      <c r="F17" s="178">
        <v>7</v>
      </c>
      <c r="G17" s="178">
        <v>230</v>
      </c>
      <c r="H17" s="178">
        <v>60</v>
      </c>
      <c r="I17" s="178">
        <f t="shared" si="0"/>
        <v>419</v>
      </c>
    </row>
    <row r="18" spans="1:247" s="54" customFormat="1" ht="9" customHeight="1">
      <c r="B18" s="104" t="s">
        <v>6</v>
      </c>
      <c r="C18" s="122" t="s">
        <v>123</v>
      </c>
      <c r="D18" s="180">
        <v>28</v>
      </c>
      <c r="E18" s="180">
        <v>76</v>
      </c>
      <c r="F18" s="180">
        <v>10</v>
      </c>
      <c r="G18" s="180">
        <v>461</v>
      </c>
      <c r="H18" s="180">
        <v>30</v>
      </c>
      <c r="I18" s="180">
        <f t="shared" si="0"/>
        <v>605</v>
      </c>
    </row>
    <row r="19" spans="1:247" s="54" customFormat="1" ht="9" customHeight="1">
      <c r="B19" s="105" t="s">
        <v>7</v>
      </c>
      <c r="C19" s="39" t="s">
        <v>124</v>
      </c>
      <c r="D19" s="178">
        <v>21</v>
      </c>
      <c r="E19" s="178">
        <v>72</v>
      </c>
      <c r="F19" s="178">
        <v>10</v>
      </c>
      <c r="G19" s="178">
        <v>100</v>
      </c>
      <c r="H19" s="178">
        <v>80</v>
      </c>
      <c r="I19" s="178">
        <f t="shared" si="0"/>
        <v>283</v>
      </c>
    </row>
    <row r="20" spans="1:247" s="54" customFormat="1" ht="9" customHeight="1">
      <c r="B20" s="104" t="s">
        <v>8</v>
      </c>
      <c r="C20" s="122" t="s">
        <v>125</v>
      </c>
      <c r="D20" s="180">
        <v>70</v>
      </c>
      <c r="E20" s="180">
        <v>281</v>
      </c>
      <c r="F20" s="180">
        <v>20</v>
      </c>
      <c r="G20" s="180">
        <v>1163</v>
      </c>
      <c r="H20" s="180">
        <v>168</v>
      </c>
      <c r="I20" s="180">
        <f t="shared" si="0"/>
        <v>1702</v>
      </c>
    </row>
    <row r="21" spans="1:247" s="54" customFormat="1" ht="9" customHeight="1">
      <c r="B21" s="105" t="s">
        <v>14</v>
      </c>
      <c r="C21" s="61" t="s">
        <v>126</v>
      </c>
      <c r="D21" s="179">
        <v>28</v>
      </c>
      <c r="E21" s="179">
        <v>41</v>
      </c>
      <c r="F21" s="179">
        <v>7</v>
      </c>
      <c r="G21" s="179">
        <v>200</v>
      </c>
      <c r="H21" s="179">
        <v>40</v>
      </c>
      <c r="I21" s="178">
        <f t="shared" si="0"/>
        <v>316</v>
      </c>
    </row>
    <row r="22" spans="1:247" s="54" customFormat="1" ht="9" customHeight="1">
      <c r="B22" s="104" t="s">
        <v>15</v>
      </c>
      <c r="C22" s="122" t="s">
        <v>127</v>
      </c>
      <c r="D22" s="180">
        <v>49</v>
      </c>
      <c r="E22" s="180">
        <v>182</v>
      </c>
      <c r="F22" s="180">
        <v>24</v>
      </c>
      <c r="G22" s="180">
        <v>580</v>
      </c>
      <c r="H22" s="180">
        <v>352</v>
      </c>
      <c r="I22" s="180">
        <f t="shared" si="0"/>
        <v>1187</v>
      </c>
    </row>
    <row r="23" spans="1:247" s="54" customFormat="1" ht="9" customHeight="1">
      <c r="B23" s="105" t="s">
        <v>16</v>
      </c>
      <c r="C23" s="39" t="s">
        <v>128</v>
      </c>
      <c r="D23" s="178">
        <v>35</v>
      </c>
      <c r="E23" s="178">
        <v>118</v>
      </c>
      <c r="F23" s="178">
        <v>17</v>
      </c>
      <c r="G23" s="178">
        <v>380</v>
      </c>
      <c r="H23" s="178">
        <v>200</v>
      </c>
      <c r="I23" s="178">
        <f t="shared" si="0"/>
        <v>750</v>
      </c>
    </row>
    <row r="24" spans="1:247" s="54" customFormat="1" ht="9" customHeight="1">
      <c r="B24" s="104" t="s">
        <v>41</v>
      </c>
      <c r="C24" s="122" t="s">
        <v>129</v>
      </c>
      <c r="D24" s="180">
        <v>42</v>
      </c>
      <c r="E24" s="180">
        <v>103</v>
      </c>
      <c r="F24" s="180">
        <v>10</v>
      </c>
      <c r="G24" s="180">
        <v>308</v>
      </c>
      <c r="H24" s="180">
        <v>60</v>
      </c>
      <c r="I24" s="180">
        <f t="shared" si="0"/>
        <v>523</v>
      </c>
    </row>
    <row r="25" spans="1:247" s="54" customFormat="1" ht="9" customHeight="1">
      <c r="B25" s="105" t="s">
        <v>17</v>
      </c>
      <c r="C25" s="39" t="s">
        <v>130</v>
      </c>
      <c r="D25" s="178">
        <v>35</v>
      </c>
      <c r="E25" s="178">
        <v>99</v>
      </c>
      <c r="F25" s="178">
        <v>17</v>
      </c>
      <c r="G25" s="178">
        <v>386</v>
      </c>
      <c r="H25" s="178">
        <v>150</v>
      </c>
      <c r="I25" s="178">
        <f t="shared" si="0"/>
        <v>687</v>
      </c>
    </row>
    <row r="26" spans="1:247" s="174" customFormat="1" ht="18" customHeight="1">
      <c r="A26" s="82"/>
      <c r="B26" s="182" t="s">
        <v>3</v>
      </c>
      <c r="C26" s="183"/>
      <c r="D26" s="184">
        <f t="shared" ref="D26:H26" si="1">SUM(D11:D25)</f>
        <v>805</v>
      </c>
      <c r="E26" s="184">
        <f t="shared" si="1"/>
        <v>2237</v>
      </c>
      <c r="F26" s="184">
        <f t="shared" si="1"/>
        <v>210</v>
      </c>
      <c r="G26" s="184">
        <f t="shared" si="1"/>
        <v>8529</v>
      </c>
      <c r="H26" s="185">
        <f t="shared" si="1"/>
        <v>2311</v>
      </c>
      <c r="I26" s="185">
        <f t="shared" ref="I26" si="2">SUM(I11:I25)</f>
        <v>14092</v>
      </c>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c r="AR26" s="54"/>
      <c r="AS26" s="54"/>
      <c r="AT26" s="54"/>
      <c r="AU26" s="54"/>
      <c r="AV26" s="54"/>
      <c r="AW26" s="54"/>
      <c r="AX26" s="54"/>
      <c r="AY26" s="54"/>
      <c r="AZ26" s="54"/>
      <c r="BA26" s="54"/>
      <c r="BB26" s="54"/>
      <c r="BC26" s="54"/>
      <c r="BD26" s="54"/>
      <c r="BE26" s="54"/>
      <c r="BF26" s="54"/>
      <c r="BG26" s="54"/>
      <c r="BH26" s="54"/>
      <c r="BI26" s="54"/>
      <c r="BJ26" s="54"/>
      <c r="BK26" s="54"/>
      <c r="BL26" s="54"/>
      <c r="BM26" s="54"/>
      <c r="BN26" s="54"/>
      <c r="BO26" s="54"/>
      <c r="BP26" s="54"/>
      <c r="BQ26" s="54"/>
      <c r="BR26" s="54"/>
      <c r="BS26" s="54"/>
      <c r="BT26" s="54"/>
      <c r="BU26" s="54"/>
      <c r="BV26" s="54"/>
      <c r="BW26" s="54"/>
      <c r="BX26" s="54"/>
      <c r="BY26" s="54"/>
      <c r="BZ26" s="54"/>
      <c r="CA26" s="54"/>
      <c r="CB26" s="54"/>
      <c r="CC26" s="54"/>
      <c r="CD26" s="54"/>
      <c r="CE26" s="54"/>
      <c r="CF26" s="54"/>
      <c r="CG26" s="54"/>
      <c r="CH26" s="54"/>
      <c r="CI26" s="54"/>
      <c r="CJ26" s="54"/>
      <c r="CK26" s="54"/>
      <c r="CL26" s="54"/>
      <c r="CM26" s="54"/>
      <c r="CN26" s="54"/>
      <c r="CO26" s="54"/>
      <c r="CP26" s="54"/>
      <c r="CQ26" s="54"/>
      <c r="CR26" s="54"/>
      <c r="CS26" s="54"/>
      <c r="CT26" s="54"/>
      <c r="CU26" s="54"/>
      <c r="CV26" s="54"/>
      <c r="CW26" s="54"/>
      <c r="CX26" s="54"/>
      <c r="CY26" s="54"/>
      <c r="CZ26" s="54"/>
      <c r="DA26" s="54"/>
      <c r="DB26" s="54"/>
      <c r="DC26" s="54"/>
      <c r="DD26" s="54"/>
      <c r="DE26" s="54"/>
      <c r="DF26" s="54"/>
      <c r="DG26" s="54"/>
      <c r="DH26" s="54"/>
      <c r="DI26" s="54"/>
      <c r="DJ26" s="54"/>
      <c r="DK26" s="54"/>
      <c r="DL26" s="54"/>
      <c r="DM26" s="54"/>
      <c r="DN26" s="54"/>
      <c r="DO26" s="54"/>
      <c r="DP26" s="54"/>
      <c r="DQ26" s="54"/>
      <c r="DR26" s="54"/>
      <c r="DS26" s="54"/>
      <c r="DT26" s="54"/>
      <c r="DU26" s="54"/>
      <c r="DV26" s="54"/>
      <c r="DW26" s="54"/>
      <c r="DX26" s="54"/>
      <c r="DY26" s="54"/>
      <c r="DZ26" s="54"/>
      <c r="EA26" s="54"/>
      <c r="EB26" s="54"/>
      <c r="EC26" s="54"/>
      <c r="ED26" s="54"/>
      <c r="EE26" s="54"/>
      <c r="EF26" s="54"/>
      <c r="EG26" s="54"/>
      <c r="EH26" s="54"/>
      <c r="EI26" s="54"/>
      <c r="EJ26" s="54"/>
      <c r="EK26" s="54"/>
      <c r="EL26" s="54"/>
      <c r="EM26" s="54"/>
      <c r="EN26" s="54"/>
      <c r="EO26" s="54"/>
      <c r="EP26" s="54"/>
      <c r="EQ26" s="54"/>
      <c r="ER26" s="54"/>
      <c r="ES26" s="54"/>
      <c r="ET26" s="54"/>
      <c r="EU26" s="54"/>
      <c r="EV26" s="54"/>
      <c r="EW26" s="54"/>
      <c r="EX26" s="54"/>
      <c r="EY26" s="54"/>
      <c r="EZ26" s="54"/>
      <c r="FA26" s="54"/>
      <c r="FB26" s="54"/>
      <c r="FC26" s="54"/>
      <c r="FD26" s="54"/>
      <c r="FE26" s="54"/>
      <c r="FF26" s="54"/>
      <c r="FG26" s="54"/>
      <c r="FH26" s="54"/>
      <c r="FI26" s="54"/>
      <c r="FJ26" s="54"/>
      <c r="FK26" s="54"/>
      <c r="FL26" s="54"/>
      <c r="FM26" s="54"/>
      <c r="FN26" s="54"/>
      <c r="FO26" s="54"/>
      <c r="FP26" s="54"/>
      <c r="FQ26" s="54"/>
      <c r="FR26" s="54"/>
      <c r="FS26" s="54"/>
      <c r="FT26" s="54"/>
      <c r="FU26" s="54"/>
      <c r="FV26" s="54"/>
      <c r="FW26" s="54"/>
      <c r="FX26" s="54"/>
      <c r="FY26" s="54"/>
      <c r="FZ26" s="54"/>
      <c r="GA26" s="54"/>
      <c r="GB26" s="54"/>
      <c r="GC26" s="54"/>
      <c r="GD26" s="54"/>
      <c r="GE26" s="54"/>
      <c r="GF26" s="54"/>
      <c r="GG26" s="54"/>
      <c r="GH26" s="54"/>
      <c r="GI26" s="54"/>
      <c r="GJ26" s="54"/>
      <c r="GK26" s="54"/>
      <c r="GL26" s="54"/>
      <c r="GM26" s="54"/>
      <c r="GN26" s="54"/>
      <c r="GO26" s="54"/>
      <c r="GP26" s="54"/>
      <c r="GQ26" s="54"/>
      <c r="GR26" s="54"/>
      <c r="GS26" s="54"/>
      <c r="GT26" s="54"/>
      <c r="GU26" s="54"/>
      <c r="GV26" s="54"/>
      <c r="GW26" s="54"/>
      <c r="GX26" s="54"/>
      <c r="GY26" s="54"/>
      <c r="GZ26" s="54"/>
      <c r="HA26" s="54"/>
      <c r="HB26" s="54"/>
      <c r="HC26" s="54"/>
      <c r="HD26" s="54"/>
      <c r="HE26" s="54"/>
      <c r="HF26" s="54"/>
      <c r="HG26" s="54"/>
      <c r="HH26" s="54"/>
      <c r="HI26" s="54"/>
      <c r="HJ26" s="54"/>
      <c r="HK26" s="54"/>
      <c r="HL26" s="54"/>
      <c r="HM26" s="54"/>
      <c r="HN26" s="54"/>
      <c r="HO26" s="54"/>
      <c r="HP26" s="54"/>
      <c r="HQ26" s="54"/>
      <c r="HR26" s="54"/>
      <c r="HS26" s="54"/>
      <c r="HT26" s="54"/>
      <c r="HU26" s="54"/>
      <c r="HV26" s="54"/>
      <c r="HW26" s="54"/>
      <c r="HX26" s="54"/>
      <c r="HY26" s="54"/>
      <c r="HZ26" s="54"/>
      <c r="IA26" s="54"/>
      <c r="IB26" s="54"/>
      <c r="IC26" s="54"/>
      <c r="ID26" s="54"/>
      <c r="IE26" s="54"/>
      <c r="IF26" s="54"/>
      <c r="IG26" s="54"/>
      <c r="IH26" s="54"/>
      <c r="II26" s="54"/>
      <c r="IJ26" s="54"/>
      <c r="IK26" s="54"/>
      <c r="IL26" s="54"/>
      <c r="IM26" s="54"/>
    </row>
    <row r="27" spans="1:247" ht="22.5" customHeight="1">
      <c r="B27" s="209" t="str">
        <f>'Oferta de Juegos'!B27</f>
        <v>Al 31-10-2011</v>
      </c>
      <c r="I27" s="59"/>
    </row>
    <row r="28" spans="1:247" s="54" customFormat="1" ht="22.5" customHeight="1">
      <c r="B28" s="241" t="s">
        <v>153</v>
      </c>
      <c r="C28" s="242"/>
      <c r="D28" s="242"/>
      <c r="E28" s="242"/>
      <c r="F28" s="242"/>
      <c r="G28" s="242"/>
      <c r="H28" s="242"/>
      <c r="I28" s="217"/>
      <c r="J28" s="60"/>
    </row>
    <row r="29" spans="1:247" s="54" customFormat="1" ht="15" customHeight="1">
      <c r="B29" s="243" t="s">
        <v>13</v>
      </c>
      <c r="C29" s="229" t="s">
        <v>112</v>
      </c>
      <c r="D29" s="230" t="s">
        <v>133</v>
      </c>
      <c r="E29" s="231"/>
      <c r="F29" s="232"/>
      <c r="G29" s="229" t="s">
        <v>134</v>
      </c>
      <c r="H29" s="229" t="s">
        <v>109</v>
      </c>
      <c r="I29" s="240"/>
      <c r="J29" s="60"/>
    </row>
    <row r="30" spans="1:247" s="54" customFormat="1" ht="24" customHeight="1">
      <c r="B30" s="243"/>
      <c r="C30" s="229"/>
      <c r="D30" s="175" t="s">
        <v>105</v>
      </c>
      <c r="E30" s="177" t="s">
        <v>106</v>
      </c>
      <c r="F30" s="176" t="s">
        <v>107</v>
      </c>
      <c r="G30" s="229"/>
      <c r="H30" s="229"/>
      <c r="I30" s="240"/>
      <c r="J30" s="60"/>
    </row>
    <row r="31" spans="1:247" s="54" customFormat="1" ht="9" customHeight="1">
      <c r="B31" s="105" t="s">
        <v>36</v>
      </c>
      <c r="C31" s="39" t="s">
        <v>116</v>
      </c>
      <c r="D31" s="178">
        <v>56068.74</v>
      </c>
      <c r="E31" s="178">
        <v>34994.519999999997</v>
      </c>
      <c r="F31" s="178">
        <v>-7130.65</v>
      </c>
      <c r="G31" s="178">
        <v>67728.84</v>
      </c>
      <c r="H31" s="178">
        <v>360.68</v>
      </c>
      <c r="I31" s="216"/>
    </row>
    <row r="32" spans="1:247" s="54" customFormat="1" ht="9" customHeight="1">
      <c r="B32" s="104" t="s">
        <v>4</v>
      </c>
      <c r="C32" s="122" t="s">
        <v>117</v>
      </c>
      <c r="D32" s="180">
        <v>72838.710000000006</v>
      </c>
      <c r="E32" s="180">
        <v>35359.11</v>
      </c>
      <c r="F32" s="180">
        <v>6925.81</v>
      </c>
      <c r="G32" s="180">
        <v>76220.039999999994</v>
      </c>
      <c r="H32" s="180">
        <v>1991.75</v>
      </c>
      <c r="I32" s="218"/>
    </row>
    <row r="33" spans="1:247" s="54" customFormat="1" ht="9" customHeight="1">
      <c r="B33" s="181" t="s">
        <v>80</v>
      </c>
      <c r="C33" s="39" t="s">
        <v>118</v>
      </c>
      <c r="D33" s="178">
        <v>47487.62</v>
      </c>
      <c r="E33" s="178">
        <v>30450.5</v>
      </c>
      <c r="F33" s="178">
        <v>33118.06</v>
      </c>
      <c r="G33" s="178">
        <v>80142.84</v>
      </c>
      <c r="H33" s="178">
        <v>0</v>
      </c>
      <c r="I33" s="216"/>
    </row>
    <row r="34" spans="1:247" s="54" customFormat="1" ht="9" customHeight="1">
      <c r="B34" s="104" t="s">
        <v>37</v>
      </c>
      <c r="C34" s="122" t="s">
        <v>119</v>
      </c>
      <c r="D34" s="180">
        <v>19742.919999999998</v>
      </c>
      <c r="E34" s="180">
        <v>20106.72</v>
      </c>
      <c r="F34" s="180">
        <v>6315.81</v>
      </c>
      <c r="G34" s="180">
        <v>42018.69</v>
      </c>
      <c r="H34" s="180">
        <v>162.46</v>
      </c>
      <c r="I34" s="218"/>
    </row>
    <row r="35" spans="1:247" s="54" customFormat="1" ht="9" customHeight="1">
      <c r="B35" s="105" t="s">
        <v>131</v>
      </c>
      <c r="C35" s="39" t="s">
        <v>120</v>
      </c>
      <c r="D35" s="178">
        <v>74650.92</v>
      </c>
      <c r="E35" s="178">
        <v>72375.520000000004</v>
      </c>
      <c r="F35" s="178">
        <v>66792.58</v>
      </c>
      <c r="G35" s="178">
        <v>48638.37</v>
      </c>
      <c r="H35" s="178">
        <v>634.9</v>
      </c>
      <c r="I35" s="216"/>
    </row>
    <row r="36" spans="1:247" s="54" customFormat="1" ht="9" customHeight="1">
      <c r="B36" s="104" t="s">
        <v>18</v>
      </c>
      <c r="C36" s="122" t="s">
        <v>121</v>
      </c>
      <c r="D36" s="180">
        <v>105911.73</v>
      </c>
      <c r="E36" s="180">
        <v>95756.9</v>
      </c>
      <c r="F36" s="180">
        <v>6744.35</v>
      </c>
      <c r="G36" s="180">
        <v>96973.49</v>
      </c>
      <c r="H36" s="180">
        <v>1206.44</v>
      </c>
      <c r="I36" s="218"/>
    </row>
    <row r="37" spans="1:247" s="54" customFormat="1" ht="9" customHeight="1">
      <c r="B37" s="105" t="s">
        <v>5</v>
      </c>
      <c r="C37" s="39" t="s">
        <v>122</v>
      </c>
      <c r="D37" s="178">
        <v>51043.32</v>
      </c>
      <c r="E37" s="178">
        <v>29120.52</v>
      </c>
      <c r="F37" s="178">
        <v>12588.02</v>
      </c>
      <c r="G37" s="178">
        <v>42789.53</v>
      </c>
      <c r="H37" s="178">
        <v>2312.2600000000002</v>
      </c>
      <c r="I37" s="216"/>
    </row>
    <row r="38" spans="1:247" s="54" customFormat="1" ht="9" customHeight="1">
      <c r="B38" s="104" t="s">
        <v>6</v>
      </c>
      <c r="C38" s="122" t="s">
        <v>123</v>
      </c>
      <c r="D38" s="180">
        <v>33513.25</v>
      </c>
      <c r="E38" s="180">
        <v>30594.23</v>
      </c>
      <c r="F38" s="180">
        <v>11732.26</v>
      </c>
      <c r="G38" s="180">
        <v>46915.56</v>
      </c>
      <c r="H38" s="180">
        <v>0</v>
      </c>
      <c r="I38" s="218"/>
    </row>
    <row r="39" spans="1:247" s="54" customFormat="1" ht="9" customHeight="1">
      <c r="B39" s="105" t="s">
        <v>7</v>
      </c>
      <c r="C39" s="39" t="s">
        <v>124</v>
      </c>
      <c r="D39" s="178">
        <v>7611.37</v>
      </c>
      <c r="E39" s="178">
        <v>1637.99</v>
      </c>
      <c r="F39" s="178">
        <v>41.94</v>
      </c>
      <c r="G39" s="178">
        <v>8971.2900000000009</v>
      </c>
      <c r="H39" s="178">
        <v>0</v>
      </c>
      <c r="I39" s="216"/>
    </row>
    <row r="40" spans="1:247" s="54" customFormat="1" ht="9" customHeight="1">
      <c r="B40" s="104" t="s">
        <v>8</v>
      </c>
      <c r="C40" s="122" t="s">
        <v>125</v>
      </c>
      <c r="D40" s="180">
        <v>46759.22</v>
      </c>
      <c r="E40" s="180">
        <v>28913.84</v>
      </c>
      <c r="F40" s="180">
        <v>14286.94</v>
      </c>
      <c r="G40" s="180">
        <v>68212</v>
      </c>
      <c r="H40" s="180">
        <v>2276.91</v>
      </c>
      <c r="I40" s="218"/>
    </row>
    <row r="41" spans="1:247" s="54" customFormat="1" ht="9" customHeight="1">
      <c r="B41" s="105" t="s">
        <v>14</v>
      </c>
      <c r="C41" s="61" t="s">
        <v>126</v>
      </c>
      <c r="D41" s="179">
        <v>53031.11</v>
      </c>
      <c r="E41" s="179">
        <v>73050.94</v>
      </c>
      <c r="F41" s="179">
        <v>7883.64</v>
      </c>
      <c r="G41" s="179">
        <v>33667.5</v>
      </c>
      <c r="H41" s="179">
        <v>5417.42</v>
      </c>
      <c r="I41" s="216"/>
    </row>
    <row r="42" spans="1:247" s="54" customFormat="1" ht="9" customHeight="1">
      <c r="B42" s="104" t="s">
        <v>15</v>
      </c>
      <c r="C42" s="122" t="s">
        <v>127</v>
      </c>
      <c r="D42" s="180">
        <v>42787.360000000001</v>
      </c>
      <c r="E42" s="180">
        <v>14907.56</v>
      </c>
      <c r="F42" s="180">
        <v>8345.2999999999993</v>
      </c>
      <c r="G42" s="180">
        <v>80392.479999999996</v>
      </c>
      <c r="H42" s="180">
        <v>172.26</v>
      </c>
      <c r="I42" s="218"/>
    </row>
    <row r="43" spans="1:247" s="54" customFormat="1" ht="9" customHeight="1">
      <c r="B43" s="105" t="s">
        <v>16</v>
      </c>
      <c r="C43" s="39" t="s">
        <v>128</v>
      </c>
      <c r="D43" s="178">
        <v>36945.25</v>
      </c>
      <c r="E43" s="178">
        <v>17916.68</v>
      </c>
      <c r="F43" s="178">
        <v>4154.84</v>
      </c>
      <c r="G43" s="178">
        <v>59123.93</v>
      </c>
      <c r="H43" s="178">
        <v>111.92</v>
      </c>
      <c r="I43" s="216"/>
    </row>
    <row r="44" spans="1:247" s="54" customFormat="1" ht="9" customHeight="1">
      <c r="B44" s="104" t="s">
        <v>41</v>
      </c>
      <c r="C44" s="122" t="s">
        <v>129</v>
      </c>
      <c r="D44" s="180">
        <v>39000</v>
      </c>
      <c r="E44" s="180">
        <v>18451.990000000002</v>
      </c>
      <c r="F44" s="180">
        <v>5690.32</v>
      </c>
      <c r="G44" s="180">
        <v>55315.92</v>
      </c>
      <c r="H44" s="180">
        <v>593.55999999999995</v>
      </c>
      <c r="I44" s="218"/>
    </row>
    <row r="45" spans="1:247" s="54" customFormat="1" ht="9" customHeight="1">
      <c r="B45" s="105" t="s">
        <v>17</v>
      </c>
      <c r="C45" s="39" t="s">
        <v>130</v>
      </c>
      <c r="D45" s="178">
        <v>28295.39</v>
      </c>
      <c r="E45" s="178">
        <v>15405.02</v>
      </c>
      <c r="F45" s="178">
        <v>11898.67</v>
      </c>
      <c r="G45" s="178">
        <v>88547.13</v>
      </c>
      <c r="H45" s="178">
        <v>1448</v>
      </c>
      <c r="I45" s="216"/>
    </row>
    <row r="46" spans="1:247" s="174" customFormat="1" ht="18" customHeight="1">
      <c r="A46" s="82"/>
      <c r="B46" s="182" t="s">
        <v>3</v>
      </c>
      <c r="C46" s="183"/>
      <c r="D46" s="184">
        <v>62487.33</v>
      </c>
      <c r="E46" s="184">
        <v>43836.2</v>
      </c>
      <c r="F46" s="184">
        <v>11409.16</v>
      </c>
      <c r="G46" s="185">
        <v>68147.22</v>
      </c>
      <c r="H46" s="184">
        <v>910.58</v>
      </c>
      <c r="I46" s="219"/>
      <c r="J46" s="54"/>
      <c r="L46" s="54"/>
      <c r="M46" s="54"/>
      <c r="N46" s="54"/>
      <c r="O46" s="54"/>
      <c r="P46" s="54"/>
      <c r="Q46" s="54"/>
      <c r="R46" s="54"/>
      <c r="S46" s="54"/>
      <c r="T46" s="54"/>
      <c r="U46" s="54"/>
      <c r="V46" s="54"/>
      <c r="W46" s="54"/>
      <c r="X46" s="54"/>
      <c r="Y46" s="54"/>
      <c r="Z46" s="54"/>
      <c r="AA46" s="54"/>
      <c r="AB46" s="54"/>
      <c r="AC46" s="54"/>
      <c r="AD46" s="54"/>
      <c r="AE46" s="54"/>
      <c r="AF46" s="54"/>
      <c r="AG46" s="54"/>
      <c r="AH46" s="54"/>
      <c r="AI46" s="54"/>
      <c r="AJ46" s="54"/>
      <c r="AK46" s="54"/>
      <c r="AL46" s="54"/>
      <c r="AM46" s="54"/>
      <c r="AN46" s="54"/>
      <c r="AO46" s="54"/>
      <c r="AP46" s="54"/>
      <c r="AQ46" s="54"/>
      <c r="AR46" s="54"/>
      <c r="AS46" s="54"/>
      <c r="AT46" s="54"/>
      <c r="AU46" s="54"/>
      <c r="AV46" s="54"/>
      <c r="AW46" s="54"/>
      <c r="AX46" s="54"/>
      <c r="AY46" s="54"/>
      <c r="AZ46" s="54"/>
      <c r="BA46" s="54"/>
      <c r="BB46" s="54"/>
      <c r="BC46" s="54"/>
      <c r="BD46" s="54"/>
      <c r="BE46" s="54"/>
      <c r="BF46" s="54"/>
      <c r="BG46" s="54"/>
      <c r="BH46" s="54"/>
      <c r="BI46" s="54"/>
      <c r="BJ46" s="54"/>
      <c r="BK46" s="54"/>
      <c r="BL46" s="54"/>
      <c r="BM46" s="54"/>
      <c r="BN46" s="54"/>
      <c r="BO46" s="54"/>
      <c r="BP46" s="54"/>
      <c r="BQ46" s="54"/>
      <c r="BR46" s="54"/>
      <c r="BS46" s="54"/>
      <c r="BT46" s="54"/>
      <c r="BU46" s="54"/>
      <c r="BV46" s="54"/>
      <c r="BW46" s="54"/>
      <c r="BX46" s="54"/>
      <c r="BY46" s="54"/>
      <c r="BZ46" s="54"/>
      <c r="CA46" s="54"/>
      <c r="CB46" s="54"/>
      <c r="CC46" s="54"/>
      <c r="CD46" s="54"/>
      <c r="CE46" s="54"/>
      <c r="CF46" s="54"/>
      <c r="CG46" s="54"/>
      <c r="CH46" s="54"/>
      <c r="CI46" s="54"/>
      <c r="CJ46" s="54"/>
      <c r="CK46" s="54"/>
      <c r="CL46" s="54"/>
      <c r="CM46" s="54"/>
      <c r="CN46" s="54"/>
      <c r="CO46" s="54"/>
      <c r="CP46" s="54"/>
      <c r="CQ46" s="54"/>
      <c r="CR46" s="54"/>
      <c r="CS46" s="54"/>
      <c r="CT46" s="54"/>
      <c r="CU46" s="54"/>
      <c r="CV46" s="54"/>
      <c r="CW46" s="54"/>
      <c r="CX46" s="54"/>
      <c r="CY46" s="54"/>
      <c r="CZ46" s="54"/>
      <c r="DA46" s="54"/>
      <c r="DB46" s="54"/>
      <c r="DC46" s="54"/>
      <c r="DD46" s="54"/>
      <c r="DE46" s="54"/>
      <c r="DF46" s="54"/>
      <c r="DG46" s="54"/>
      <c r="DH46" s="54"/>
      <c r="DI46" s="54"/>
      <c r="DJ46" s="54"/>
      <c r="DK46" s="54"/>
      <c r="DL46" s="54"/>
      <c r="DM46" s="54"/>
      <c r="DN46" s="54"/>
      <c r="DO46" s="54"/>
      <c r="DP46" s="54"/>
      <c r="DQ46" s="54"/>
      <c r="DR46" s="54"/>
      <c r="DS46" s="54"/>
      <c r="DT46" s="54"/>
      <c r="DU46" s="54"/>
      <c r="DV46" s="54"/>
      <c r="DW46" s="54"/>
      <c r="DX46" s="54"/>
      <c r="DY46" s="54"/>
      <c r="DZ46" s="54"/>
      <c r="EA46" s="54"/>
      <c r="EB46" s="54"/>
      <c r="EC46" s="54"/>
      <c r="ED46" s="54"/>
      <c r="EE46" s="54"/>
      <c r="EF46" s="54"/>
      <c r="EG46" s="54"/>
      <c r="EH46" s="54"/>
      <c r="EI46" s="54"/>
      <c r="EJ46" s="54"/>
      <c r="EK46" s="54"/>
      <c r="EL46" s="54"/>
      <c r="EM46" s="54"/>
      <c r="EN46" s="54"/>
      <c r="EO46" s="54"/>
      <c r="EP46" s="54"/>
      <c r="EQ46" s="54"/>
      <c r="ER46" s="54"/>
      <c r="ES46" s="54"/>
      <c r="ET46" s="54"/>
      <c r="EU46" s="54"/>
      <c r="EV46" s="54"/>
      <c r="EW46" s="54"/>
      <c r="EX46" s="54"/>
      <c r="EY46" s="54"/>
      <c r="EZ46" s="54"/>
      <c r="FA46" s="54"/>
      <c r="FB46" s="54"/>
      <c r="FC46" s="54"/>
      <c r="FD46" s="54"/>
      <c r="FE46" s="54"/>
      <c r="FF46" s="54"/>
      <c r="FG46" s="54"/>
      <c r="FH46" s="54"/>
      <c r="FI46" s="54"/>
      <c r="FJ46" s="54"/>
      <c r="FK46" s="54"/>
      <c r="FL46" s="54"/>
      <c r="FM46" s="54"/>
      <c r="FN46" s="54"/>
      <c r="FO46" s="54"/>
      <c r="FP46" s="54"/>
      <c r="FQ46" s="54"/>
      <c r="FR46" s="54"/>
      <c r="FS46" s="54"/>
      <c r="FT46" s="54"/>
      <c r="FU46" s="54"/>
      <c r="FV46" s="54"/>
      <c r="FW46" s="54"/>
      <c r="FX46" s="54"/>
      <c r="FY46" s="54"/>
      <c r="FZ46" s="54"/>
      <c r="GA46" s="54"/>
      <c r="GB46" s="54"/>
      <c r="GC46" s="54"/>
      <c r="GD46" s="54"/>
      <c r="GE46" s="54"/>
      <c r="GF46" s="54"/>
      <c r="GG46" s="54"/>
      <c r="GH46" s="54"/>
      <c r="GI46" s="54"/>
      <c r="GJ46" s="54"/>
      <c r="GK46" s="54"/>
      <c r="GL46" s="54"/>
      <c r="GM46" s="54"/>
      <c r="GN46" s="54"/>
      <c r="GO46" s="54"/>
      <c r="GP46" s="54"/>
      <c r="GQ46" s="54"/>
      <c r="GR46" s="54"/>
      <c r="GS46" s="54"/>
      <c r="GT46" s="54"/>
      <c r="GU46" s="54"/>
      <c r="GV46" s="54"/>
      <c r="GW46" s="54"/>
      <c r="GX46" s="54"/>
      <c r="GY46" s="54"/>
      <c r="GZ46" s="54"/>
      <c r="HA46" s="54"/>
      <c r="HB46" s="54"/>
      <c r="HC46" s="54"/>
      <c r="HD46" s="54"/>
      <c r="HE46" s="54"/>
      <c r="HF46" s="54"/>
      <c r="HG46" s="54"/>
      <c r="HH46" s="54"/>
      <c r="HI46" s="54"/>
      <c r="HJ46" s="54"/>
      <c r="HK46" s="54"/>
      <c r="HL46" s="54"/>
      <c r="HM46" s="54"/>
      <c r="HN46" s="54"/>
      <c r="HO46" s="54"/>
      <c r="HP46" s="54"/>
      <c r="HQ46" s="54"/>
      <c r="HR46" s="54"/>
      <c r="HS46" s="54"/>
      <c r="HT46" s="54"/>
      <c r="HU46" s="54"/>
      <c r="HV46" s="54"/>
      <c r="HW46" s="54"/>
      <c r="HX46" s="54"/>
      <c r="HY46" s="54"/>
      <c r="HZ46" s="54"/>
      <c r="IA46" s="54"/>
      <c r="IB46" s="54"/>
      <c r="IC46" s="54"/>
      <c r="ID46" s="54"/>
      <c r="IE46" s="54"/>
      <c r="IF46" s="54"/>
      <c r="IG46" s="54"/>
      <c r="IH46" s="54"/>
      <c r="II46" s="54"/>
      <c r="IJ46" s="54"/>
      <c r="IK46" s="54"/>
      <c r="IL46" s="54"/>
      <c r="IM46" s="54"/>
    </row>
    <row r="47" spans="1:247" ht="22.5" customHeight="1">
      <c r="B47" s="209" t="s">
        <v>154</v>
      </c>
    </row>
    <row r="48" spans="1:247" s="54" customFormat="1" ht="22.5" customHeight="1">
      <c r="B48" s="241" t="s">
        <v>155</v>
      </c>
      <c r="C48" s="242"/>
      <c r="D48" s="242"/>
      <c r="E48" s="242"/>
      <c r="F48" s="242"/>
      <c r="G48" s="242"/>
      <c r="H48" s="242"/>
      <c r="I48" s="217"/>
    </row>
    <row r="49" spans="2:10" s="54" customFormat="1" ht="15" customHeight="1">
      <c r="B49" s="243" t="s">
        <v>13</v>
      </c>
      <c r="C49" s="229" t="s">
        <v>112</v>
      </c>
      <c r="D49" s="230" t="s">
        <v>133</v>
      </c>
      <c r="E49" s="231"/>
      <c r="F49" s="232"/>
      <c r="G49" s="229" t="s">
        <v>134</v>
      </c>
      <c r="H49" s="229" t="s">
        <v>109</v>
      </c>
      <c r="I49" s="240"/>
      <c r="J49" s="60"/>
    </row>
    <row r="50" spans="2:10" s="54" customFormat="1" ht="24" customHeight="1">
      <c r="B50" s="243"/>
      <c r="C50" s="229"/>
      <c r="D50" s="175" t="s">
        <v>105</v>
      </c>
      <c r="E50" s="177" t="s">
        <v>106</v>
      </c>
      <c r="F50" s="176" t="s">
        <v>107</v>
      </c>
      <c r="G50" s="229"/>
      <c r="H50" s="229"/>
      <c r="I50" s="240"/>
    </row>
    <row r="51" spans="2:10" s="54" customFormat="1" ht="9" customHeight="1">
      <c r="B51" s="105" t="s">
        <v>36</v>
      </c>
      <c r="C51" s="39" t="s">
        <v>116</v>
      </c>
      <c r="D51" s="211">
        <v>109.56</v>
      </c>
      <c r="E51" s="211">
        <v>68.38</v>
      </c>
      <c r="F51" s="211">
        <v>-13.93</v>
      </c>
      <c r="G51" s="211">
        <v>132.35</v>
      </c>
      <c r="H51" s="211">
        <v>0.7</v>
      </c>
      <c r="I51" s="221"/>
    </row>
    <row r="52" spans="2:10" s="54" customFormat="1" ht="9" customHeight="1">
      <c r="B52" s="104" t="s">
        <v>4</v>
      </c>
      <c r="C52" s="122" t="s">
        <v>117</v>
      </c>
      <c r="D52" s="212">
        <v>142.34</v>
      </c>
      <c r="E52" s="212">
        <v>69.099999999999994</v>
      </c>
      <c r="F52" s="212">
        <v>13.53</v>
      </c>
      <c r="G52" s="212">
        <v>148.94</v>
      </c>
      <c r="H52" s="212">
        <v>3.89</v>
      </c>
      <c r="I52" s="220"/>
    </row>
    <row r="53" spans="2:10" s="54" customFormat="1" ht="9" customHeight="1">
      <c r="B53" s="181" t="s">
        <v>80</v>
      </c>
      <c r="C53" s="39" t="s">
        <v>118</v>
      </c>
      <c r="D53" s="211">
        <v>92.8</v>
      </c>
      <c r="E53" s="211">
        <v>59.5</v>
      </c>
      <c r="F53" s="211">
        <v>64.72</v>
      </c>
      <c r="G53" s="211">
        <v>156.61000000000001</v>
      </c>
      <c r="H53" s="211">
        <v>0</v>
      </c>
      <c r="I53" s="221"/>
    </row>
    <row r="54" spans="2:10" s="54" customFormat="1" ht="9" customHeight="1">
      <c r="B54" s="104" t="s">
        <v>37</v>
      </c>
      <c r="C54" s="122" t="s">
        <v>119</v>
      </c>
      <c r="D54" s="212">
        <v>38.58</v>
      </c>
      <c r="E54" s="212">
        <v>39.29</v>
      </c>
      <c r="F54" s="212">
        <v>12.34</v>
      </c>
      <c r="G54" s="212">
        <v>82.11</v>
      </c>
      <c r="H54" s="212">
        <v>0.32</v>
      </c>
      <c r="I54" s="220"/>
    </row>
    <row r="55" spans="2:10" s="54" customFormat="1" ht="9" customHeight="1">
      <c r="B55" s="105" t="s">
        <v>131</v>
      </c>
      <c r="C55" s="39" t="s">
        <v>120</v>
      </c>
      <c r="D55" s="211">
        <v>145.88</v>
      </c>
      <c r="E55" s="211">
        <v>141.43</v>
      </c>
      <c r="F55" s="211">
        <v>130.52000000000001</v>
      </c>
      <c r="G55" s="211">
        <v>95.05</v>
      </c>
      <c r="H55" s="211">
        <v>1.24</v>
      </c>
      <c r="I55" s="221"/>
    </row>
    <row r="56" spans="2:10" s="54" customFormat="1" ht="9" customHeight="1">
      <c r="B56" s="104" t="s">
        <v>18</v>
      </c>
      <c r="C56" s="122" t="s">
        <v>121</v>
      </c>
      <c r="D56" s="212">
        <v>206.96</v>
      </c>
      <c r="E56" s="212">
        <v>187.12</v>
      </c>
      <c r="F56" s="212">
        <v>13.18</v>
      </c>
      <c r="G56" s="212">
        <v>189.5</v>
      </c>
      <c r="H56" s="212">
        <v>2.36</v>
      </c>
      <c r="I56" s="220"/>
    </row>
    <row r="57" spans="2:10" s="54" customFormat="1" ht="9" customHeight="1">
      <c r="B57" s="105" t="s">
        <v>5</v>
      </c>
      <c r="C57" s="39" t="s">
        <v>122</v>
      </c>
      <c r="D57" s="211">
        <v>99.74</v>
      </c>
      <c r="E57" s="211">
        <v>56.9</v>
      </c>
      <c r="F57" s="211">
        <v>24.6</v>
      </c>
      <c r="G57" s="211">
        <v>83.62</v>
      </c>
      <c r="H57" s="211">
        <v>4.5199999999999996</v>
      </c>
      <c r="I57" s="221"/>
    </row>
    <row r="58" spans="2:10" s="54" customFormat="1" ht="9" customHeight="1">
      <c r="B58" s="104" t="s">
        <v>6</v>
      </c>
      <c r="C58" s="122" t="s">
        <v>123</v>
      </c>
      <c r="D58" s="212">
        <v>65.489999999999995</v>
      </c>
      <c r="E58" s="212">
        <v>59.78</v>
      </c>
      <c r="F58" s="212">
        <v>22.93</v>
      </c>
      <c r="G58" s="212">
        <v>91.68</v>
      </c>
      <c r="H58" s="212">
        <v>0</v>
      </c>
      <c r="I58" s="220"/>
    </row>
    <row r="59" spans="2:10" s="54" customFormat="1" ht="9" customHeight="1">
      <c r="B59" s="105" t="s">
        <v>7</v>
      </c>
      <c r="C59" s="39" t="s">
        <v>124</v>
      </c>
      <c r="D59" s="211">
        <v>14.87</v>
      </c>
      <c r="E59" s="211">
        <v>3.2</v>
      </c>
      <c r="F59" s="211">
        <v>0.08</v>
      </c>
      <c r="G59" s="211">
        <v>17.53</v>
      </c>
      <c r="H59" s="211">
        <v>0</v>
      </c>
      <c r="I59" s="221"/>
    </row>
    <row r="60" spans="2:10" s="54" customFormat="1" ht="9" customHeight="1">
      <c r="B60" s="104" t="s">
        <v>8</v>
      </c>
      <c r="C60" s="122" t="s">
        <v>125</v>
      </c>
      <c r="D60" s="212">
        <v>91.37</v>
      </c>
      <c r="E60" s="212">
        <v>56.5</v>
      </c>
      <c r="F60" s="212">
        <v>27.92</v>
      </c>
      <c r="G60" s="212">
        <v>133.29</v>
      </c>
      <c r="H60" s="212">
        <v>4.45</v>
      </c>
      <c r="I60" s="220"/>
    </row>
    <row r="61" spans="2:10" s="54" customFormat="1" ht="9" customHeight="1">
      <c r="B61" s="105" t="s">
        <v>14</v>
      </c>
      <c r="C61" s="61" t="s">
        <v>126</v>
      </c>
      <c r="D61" s="213">
        <v>103.63</v>
      </c>
      <c r="E61" s="213">
        <v>142.75</v>
      </c>
      <c r="F61" s="213">
        <v>15.41</v>
      </c>
      <c r="G61" s="213">
        <v>65.790000000000006</v>
      </c>
      <c r="H61" s="213">
        <v>10.59</v>
      </c>
      <c r="I61" s="221"/>
    </row>
    <row r="62" spans="2:10" s="54" customFormat="1" ht="9" customHeight="1">
      <c r="B62" s="104" t="s">
        <v>15</v>
      </c>
      <c r="C62" s="122" t="s">
        <v>127</v>
      </c>
      <c r="D62" s="212">
        <v>83.61</v>
      </c>
      <c r="E62" s="212">
        <v>29.13</v>
      </c>
      <c r="F62" s="212">
        <v>16.309999999999999</v>
      </c>
      <c r="G62" s="212">
        <v>157.1</v>
      </c>
      <c r="H62" s="212">
        <v>0.34</v>
      </c>
      <c r="I62" s="220"/>
    </row>
    <row r="63" spans="2:10" s="54" customFormat="1" ht="9" customHeight="1">
      <c r="B63" s="105" t="s">
        <v>16</v>
      </c>
      <c r="C63" s="39" t="s">
        <v>128</v>
      </c>
      <c r="D63" s="211">
        <v>72.2</v>
      </c>
      <c r="E63" s="211">
        <v>35.01</v>
      </c>
      <c r="F63" s="211">
        <v>8.1199999999999992</v>
      </c>
      <c r="G63" s="211">
        <v>115.54</v>
      </c>
      <c r="H63" s="211">
        <v>0.22</v>
      </c>
      <c r="I63" s="221"/>
    </row>
    <row r="64" spans="2:10" s="54" customFormat="1" ht="9" customHeight="1">
      <c r="B64" s="104" t="s">
        <v>41</v>
      </c>
      <c r="C64" s="122" t="s">
        <v>129</v>
      </c>
      <c r="D64" s="212">
        <v>76.209999999999994</v>
      </c>
      <c r="E64" s="212">
        <v>36.06</v>
      </c>
      <c r="F64" s="212">
        <v>11.12</v>
      </c>
      <c r="G64" s="212">
        <v>108.09</v>
      </c>
      <c r="H64" s="212">
        <v>1.1599999999999999</v>
      </c>
      <c r="I64" s="220"/>
    </row>
    <row r="65" spans="1:247" s="54" customFormat="1" ht="9" customHeight="1">
      <c r="B65" s="105" t="s">
        <v>17</v>
      </c>
      <c r="C65" s="39" t="s">
        <v>130</v>
      </c>
      <c r="D65" s="211">
        <v>55.29</v>
      </c>
      <c r="E65" s="211">
        <v>30.1</v>
      </c>
      <c r="F65" s="211">
        <v>23.25</v>
      </c>
      <c r="G65" s="211">
        <v>173.03</v>
      </c>
      <c r="H65" s="211">
        <v>2.83</v>
      </c>
      <c r="I65" s="221"/>
    </row>
    <row r="66" spans="1:247" s="174" customFormat="1" ht="18" customHeight="1">
      <c r="A66" s="82"/>
      <c r="B66" s="182" t="s">
        <v>3</v>
      </c>
      <c r="C66" s="183"/>
      <c r="D66" s="214">
        <v>122.11</v>
      </c>
      <c r="E66" s="214">
        <v>85.66</v>
      </c>
      <c r="F66" s="214">
        <v>22.29</v>
      </c>
      <c r="G66" s="215">
        <v>133.16999999999999</v>
      </c>
      <c r="H66" s="214">
        <v>1.78</v>
      </c>
      <c r="I66" s="222"/>
      <c r="J66" s="54"/>
      <c r="L66" s="54"/>
      <c r="M66" s="54"/>
      <c r="N66" s="54"/>
      <c r="O66" s="54"/>
      <c r="P66" s="54"/>
      <c r="Q66" s="54"/>
      <c r="R66" s="54"/>
      <c r="S66" s="54"/>
      <c r="T66" s="54"/>
      <c r="U66" s="54"/>
      <c r="V66" s="54"/>
      <c r="W66" s="54"/>
      <c r="X66" s="54"/>
      <c r="Y66" s="54"/>
      <c r="Z66" s="54"/>
      <c r="AA66" s="54"/>
      <c r="AB66" s="54"/>
      <c r="AC66" s="54"/>
      <c r="AD66" s="54"/>
      <c r="AE66" s="54"/>
      <c r="AF66" s="54"/>
      <c r="AG66" s="54"/>
      <c r="AH66" s="54"/>
      <c r="AI66" s="54"/>
      <c r="AJ66" s="54"/>
      <c r="AK66" s="54"/>
      <c r="AL66" s="54"/>
      <c r="AM66" s="54"/>
      <c r="AN66" s="54"/>
      <c r="AO66" s="54"/>
      <c r="AP66" s="54"/>
      <c r="AQ66" s="54"/>
      <c r="AR66" s="54"/>
      <c r="AS66" s="54"/>
      <c r="AT66" s="54"/>
      <c r="AU66" s="54"/>
      <c r="AV66" s="54"/>
      <c r="AW66" s="54"/>
      <c r="AX66" s="54"/>
      <c r="AY66" s="54"/>
      <c r="AZ66" s="54"/>
      <c r="BA66" s="54"/>
      <c r="BB66" s="54"/>
      <c r="BC66" s="54"/>
      <c r="BD66" s="54"/>
      <c r="BE66" s="54"/>
      <c r="BF66" s="54"/>
      <c r="BG66" s="54"/>
      <c r="BH66" s="54"/>
      <c r="BI66" s="54"/>
      <c r="BJ66" s="54"/>
      <c r="BK66" s="54"/>
      <c r="BL66" s="54"/>
      <c r="BM66" s="54"/>
      <c r="BN66" s="54"/>
      <c r="BO66" s="54"/>
      <c r="BP66" s="54"/>
      <c r="BQ66" s="54"/>
      <c r="BR66" s="54"/>
      <c r="BS66" s="54"/>
      <c r="BT66" s="54"/>
      <c r="BU66" s="54"/>
      <c r="BV66" s="54"/>
      <c r="BW66" s="54"/>
      <c r="BX66" s="54"/>
      <c r="BY66" s="54"/>
      <c r="BZ66" s="54"/>
      <c r="CA66" s="54"/>
      <c r="CB66" s="54"/>
      <c r="CC66" s="54"/>
      <c r="CD66" s="54"/>
      <c r="CE66" s="54"/>
      <c r="CF66" s="54"/>
      <c r="CG66" s="54"/>
      <c r="CH66" s="54"/>
      <c r="CI66" s="54"/>
      <c r="CJ66" s="54"/>
      <c r="CK66" s="54"/>
      <c r="CL66" s="54"/>
      <c r="CM66" s="54"/>
      <c r="CN66" s="54"/>
      <c r="CO66" s="54"/>
      <c r="CP66" s="54"/>
      <c r="CQ66" s="54"/>
      <c r="CR66" s="54"/>
      <c r="CS66" s="54"/>
      <c r="CT66" s="54"/>
      <c r="CU66" s="54"/>
      <c r="CV66" s="54"/>
      <c r="CW66" s="54"/>
      <c r="CX66" s="54"/>
      <c r="CY66" s="54"/>
      <c r="CZ66" s="54"/>
      <c r="DA66" s="54"/>
      <c r="DB66" s="54"/>
      <c r="DC66" s="54"/>
      <c r="DD66" s="54"/>
      <c r="DE66" s="54"/>
      <c r="DF66" s="54"/>
      <c r="DG66" s="54"/>
      <c r="DH66" s="54"/>
      <c r="DI66" s="54"/>
      <c r="DJ66" s="54"/>
      <c r="DK66" s="54"/>
      <c r="DL66" s="54"/>
      <c r="DM66" s="54"/>
      <c r="DN66" s="54"/>
      <c r="DO66" s="54"/>
      <c r="DP66" s="54"/>
      <c r="DQ66" s="54"/>
      <c r="DR66" s="54"/>
      <c r="DS66" s="54"/>
      <c r="DT66" s="54"/>
      <c r="DU66" s="54"/>
      <c r="DV66" s="54"/>
      <c r="DW66" s="54"/>
      <c r="DX66" s="54"/>
      <c r="DY66" s="54"/>
      <c r="DZ66" s="54"/>
      <c r="EA66" s="54"/>
      <c r="EB66" s="54"/>
      <c r="EC66" s="54"/>
      <c r="ED66" s="54"/>
      <c r="EE66" s="54"/>
      <c r="EF66" s="54"/>
      <c r="EG66" s="54"/>
      <c r="EH66" s="54"/>
      <c r="EI66" s="54"/>
      <c r="EJ66" s="54"/>
      <c r="EK66" s="54"/>
      <c r="EL66" s="54"/>
      <c r="EM66" s="54"/>
      <c r="EN66" s="54"/>
      <c r="EO66" s="54"/>
      <c r="EP66" s="54"/>
      <c r="EQ66" s="54"/>
      <c r="ER66" s="54"/>
      <c r="ES66" s="54"/>
      <c r="ET66" s="54"/>
      <c r="EU66" s="54"/>
      <c r="EV66" s="54"/>
      <c r="EW66" s="54"/>
      <c r="EX66" s="54"/>
      <c r="EY66" s="54"/>
      <c r="EZ66" s="54"/>
      <c r="FA66" s="54"/>
      <c r="FB66" s="54"/>
      <c r="FC66" s="54"/>
      <c r="FD66" s="54"/>
      <c r="FE66" s="54"/>
      <c r="FF66" s="54"/>
      <c r="FG66" s="54"/>
      <c r="FH66" s="54"/>
      <c r="FI66" s="54"/>
      <c r="FJ66" s="54"/>
      <c r="FK66" s="54"/>
      <c r="FL66" s="54"/>
      <c r="FM66" s="54"/>
      <c r="FN66" s="54"/>
      <c r="FO66" s="54"/>
      <c r="FP66" s="54"/>
      <c r="FQ66" s="54"/>
      <c r="FR66" s="54"/>
      <c r="FS66" s="54"/>
      <c r="FT66" s="54"/>
      <c r="FU66" s="54"/>
      <c r="FV66" s="54"/>
      <c r="FW66" s="54"/>
      <c r="FX66" s="54"/>
      <c r="FY66" s="54"/>
      <c r="FZ66" s="54"/>
      <c r="GA66" s="54"/>
      <c r="GB66" s="54"/>
      <c r="GC66" s="54"/>
      <c r="GD66" s="54"/>
      <c r="GE66" s="54"/>
      <c r="GF66" s="54"/>
      <c r="GG66" s="54"/>
      <c r="GH66" s="54"/>
      <c r="GI66" s="54"/>
      <c r="GJ66" s="54"/>
      <c r="GK66" s="54"/>
      <c r="GL66" s="54"/>
      <c r="GM66" s="54"/>
      <c r="GN66" s="54"/>
      <c r="GO66" s="54"/>
      <c r="GP66" s="54"/>
      <c r="GQ66" s="54"/>
      <c r="GR66" s="54"/>
      <c r="GS66" s="54"/>
      <c r="GT66" s="54"/>
      <c r="GU66" s="54"/>
      <c r="GV66" s="54"/>
      <c r="GW66" s="54"/>
      <c r="GX66" s="54"/>
      <c r="GY66" s="54"/>
      <c r="GZ66" s="54"/>
      <c r="HA66" s="54"/>
      <c r="HB66" s="54"/>
      <c r="HC66" s="54"/>
      <c r="HD66" s="54"/>
      <c r="HE66" s="54"/>
      <c r="HF66" s="54"/>
      <c r="HG66" s="54"/>
      <c r="HH66" s="54"/>
      <c r="HI66" s="54"/>
      <c r="HJ66" s="54"/>
      <c r="HK66" s="54"/>
      <c r="HL66" s="54"/>
      <c r="HM66" s="54"/>
      <c r="HN66" s="54"/>
      <c r="HO66" s="54"/>
      <c r="HP66" s="54"/>
      <c r="HQ66" s="54"/>
      <c r="HR66" s="54"/>
      <c r="HS66" s="54"/>
      <c r="HT66" s="54"/>
      <c r="HU66" s="54"/>
      <c r="HV66" s="54"/>
      <c r="HW66" s="54"/>
      <c r="HX66" s="54"/>
      <c r="HY66" s="54"/>
      <c r="HZ66" s="54"/>
      <c r="IA66" s="54"/>
      <c r="IB66" s="54"/>
      <c r="IC66" s="54"/>
      <c r="ID66" s="54"/>
      <c r="IE66" s="54"/>
      <c r="IF66" s="54"/>
      <c r="IG66" s="54"/>
      <c r="IH66" s="54"/>
      <c r="II66" s="54"/>
      <c r="IJ66" s="54"/>
      <c r="IK66" s="54"/>
      <c r="IL66" s="54"/>
      <c r="IM66" s="54"/>
    </row>
    <row r="67" spans="1:247" ht="22.5" customHeight="1">
      <c r="B67" s="209" t="str">
        <f>B47</f>
        <v>Win Octubre 2011 y posiciones de juego al 31-10-2011</v>
      </c>
    </row>
  </sheetData>
  <mergeCells count="21">
    <mergeCell ref="I29:I30"/>
    <mergeCell ref="I9:I10"/>
    <mergeCell ref="B8:I8"/>
    <mergeCell ref="B29:B30"/>
    <mergeCell ref="C29:C30"/>
    <mergeCell ref="D29:F29"/>
    <mergeCell ref="G29:G30"/>
    <mergeCell ref="H29:H30"/>
    <mergeCell ref="B9:B10"/>
    <mergeCell ref="C9:C10"/>
    <mergeCell ref="D9:F9"/>
    <mergeCell ref="G9:G10"/>
    <mergeCell ref="H9:H10"/>
    <mergeCell ref="B28:H28"/>
    <mergeCell ref="I49:I50"/>
    <mergeCell ref="B48:H48"/>
    <mergeCell ref="B49:B50"/>
    <mergeCell ref="C49:C50"/>
    <mergeCell ref="D49:F49"/>
    <mergeCell ref="G49:G50"/>
    <mergeCell ref="H49:H50"/>
  </mergeCells>
  <printOptions horizontalCentered="1"/>
  <pageMargins left="0.31496062992125984" right="0.39370078740157483" top="0.74803149606299213" bottom="0.74803149606299213" header="0.31496062992125984" footer="0.31496062992125984"/>
  <pageSetup scale="70" orientation="portrait" r:id="rId1"/>
  <headerFooter>
    <oddFooter>&amp;Lwww.scj.cl   
18-02-2011&amp;RDivisión de Estudios</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U31"/>
  <sheetViews>
    <sheetView showGridLines="0" zoomScaleNormal="100" workbookViewId="0"/>
  </sheetViews>
  <sheetFormatPr baseColWidth="10" defaultRowHeight="9"/>
  <cols>
    <col min="1" max="1" width="4.140625" style="6" customWidth="1"/>
    <col min="2" max="2" width="21.42578125" style="1" customWidth="1"/>
    <col min="3" max="3" width="10.5703125" style="1" customWidth="1"/>
    <col min="4" max="4" width="11" style="1" customWidth="1"/>
    <col min="5" max="6" width="10" style="1" customWidth="1"/>
    <col min="7" max="7" width="10.7109375" style="1" customWidth="1"/>
    <col min="8" max="8" width="10" style="1" customWidth="1"/>
    <col min="9" max="9" width="11.140625" style="1" customWidth="1"/>
    <col min="10" max="10" width="11" style="1" customWidth="1"/>
    <col min="11" max="11" width="10.7109375" style="1" customWidth="1"/>
    <col min="12" max="12" width="10.5703125" style="1" customWidth="1"/>
    <col min="13" max="14" width="10.28515625" style="1" customWidth="1"/>
    <col min="15" max="15" width="11.85546875" style="1" customWidth="1"/>
    <col min="16" max="16" width="11.28515625" style="1" customWidth="1"/>
    <col min="17" max="17" width="1" style="6" customWidth="1"/>
    <col min="18" max="18" width="1.85546875" style="6" bestFit="1" customWidth="1"/>
    <col min="19" max="19" width="5.28515625" style="1" customWidth="1"/>
    <col min="20" max="16384" width="11.42578125" style="1"/>
  </cols>
  <sheetData>
    <row r="1" spans="1:21" ht="10.5" customHeight="1"/>
    <row r="2" spans="1:21" ht="10.5" customHeight="1"/>
    <row r="3" spans="1:21" ht="10.5" customHeight="1"/>
    <row r="4" spans="1:21" ht="10.5" customHeight="1"/>
    <row r="5" spans="1:21" ht="10.5" customHeight="1"/>
    <row r="6" spans="1:21" ht="10.5" customHeight="1"/>
    <row r="7" spans="1:21" ht="49.5" customHeight="1"/>
    <row r="8" spans="1:21" ht="22.5" customHeight="1">
      <c r="A8" s="21"/>
      <c r="B8" s="244" t="s">
        <v>62</v>
      </c>
      <c r="C8" s="245"/>
      <c r="D8" s="245"/>
      <c r="E8" s="245"/>
      <c r="F8" s="245"/>
      <c r="G8" s="245"/>
      <c r="H8" s="245"/>
      <c r="I8" s="245"/>
      <c r="J8" s="245"/>
      <c r="K8" s="245"/>
      <c r="L8" s="245"/>
      <c r="M8" s="245"/>
      <c r="N8" s="245"/>
      <c r="O8" s="245"/>
      <c r="P8" s="246"/>
      <c r="Q8" s="23"/>
      <c r="S8" s="2"/>
    </row>
    <row r="9" spans="1:21" ht="11.25">
      <c r="A9" s="21"/>
      <c r="B9" s="134" t="s">
        <v>13</v>
      </c>
      <c r="C9" s="25" t="s">
        <v>43</v>
      </c>
      <c r="D9" s="25" t="s">
        <v>44</v>
      </c>
      <c r="E9" s="25" t="s">
        <v>45</v>
      </c>
      <c r="F9" s="25" t="s">
        <v>46</v>
      </c>
      <c r="G9" s="25" t="s">
        <v>47</v>
      </c>
      <c r="H9" s="25" t="s">
        <v>48</v>
      </c>
      <c r="I9" s="25" t="s">
        <v>49</v>
      </c>
      <c r="J9" s="25" t="s">
        <v>50</v>
      </c>
      <c r="K9" s="25" t="s">
        <v>51</v>
      </c>
      <c r="L9" s="25" t="s">
        <v>77</v>
      </c>
      <c r="M9" s="25" t="s">
        <v>78</v>
      </c>
      <c r="N9" s="25" t="s">
        <v>79</v>
      </c>
      <c r="O9" s="25" t="s">
        <v>34</v>
      </c>
      <c r="P9" s="135" t="s">
        <v>35</v>
      </c>
      <c r="Q9" s="23"/>
    </row>
    <row r="10" spans="1:21">
      <c r="A10" s="21"/>
      <c r="B10" s="98" t="s">
        <v>36</v>
      </c>
      <c r="C10" s="27">
        <v>917173987</v>
      </c>
      <c r="D10" s="27">
        <v>786417914</v>
      </c>
      <c r="E10" s="27">
        <v>933989985</v>
      </c>
      <c r="F10" s="27">
        <v>999225842</v>
      </c>
      <c r="G10" s="27">
        <v>1142291474</v>
      </c>
      <c r="H10" s="27">
        <v>982743598</v>
      </c>
      <c r="I10" s="27">
        <v>1073096069</v>
      </c>
      <c r="J10" s="27">
        <v>1012780832</v>
      </c>
      <c r="K10" s="27">
        <v>965515793</v>
      </c>
      <c r="L10" s="27">
        <v>1035259323</v>
      </c>
      <c r="M10" s="27"/>
      <c r="N10" s="27"/>
      <c r="O10" s="27">
        <f>SUM(C10:N10)</f>
        <v>9848494817</v>
      </c>
      <c r="P10" s="31">
        <v>20637043.359999999</v>
      </c>
      <c r="Q10" s="23"/>
      <c r="T10" s="130"/>
      <c r="U10" s="108"/>
    </row>
    <row r="11" spans="1:21" s="3" customFormat="1">
      <c r="A11" s="21"/>
      <c r="B11" s="99" t="s">
        <v>4</v>
      </c>
      <c r="C11" s="26">
        <v>1919163250</v>
      </c>
      <c r="D11" s="26">
        <v>1714204455</v>
      </c>
      <c r="E11" s="26">
        <v>1798544734</v>
      </c>
      <c r="F11" s="26">
        <v>2053927670</v>
      </c>
      <c r="G11" s="26">
        <v>2169634128</v>
      </c>
      <c r="H11" s="26">
        <v>2183625991</v>
      </c>
      <c r="I11" s="26">
        <v>2267052077</v>
      </c>
      <c r="J11" s="26">
        <v>2170851452</v>
      </c>
      <c r="K11" s="26">
        <v>2154779118</v>
      </c>
      <c r="L11" s="26">
        <v>2183167010</v>
      </c>
      <c r="M11" s="26"/>
      <c r="N11" s="26"/>
      <c r="O11" s="26">
        <f t="shared" ref="O11:O24" si="0">SUM(C11:N11)</f>
        <v>20614949885</v>
      </c>
      <c r="P11" s="32">
        <v>43191490.420000002</v>
      </c>
      <c r="Q11" s="22"/>
      <c r="R11" s="4"/>
      <c r="T11" s="130"/>
      <c r="U11" s="108"/>
    </row>
    <row r="12" spans="1:21" s="3" customFormat="1">
      <c r="A12" s="21"/>
      <c r="B12" s="98" t="s">
        <v>80</v>
      </c>
      <c r="C12" s="27">
        <v>677869376</v>
      </c>
      <c r="D12" s="27">
        <v>591571008</v>
      </c>
      <c r="E12" s="27">
        <v>749408429</v>
      </c>
      <c r="F12" s="27">
        <v>789020692</v>
      </c>
      <c r="G12" s="27">
        <v>845573850</v>
      </c>
      <c r="H12" s="27">
        <v>849724494</v>
      </c>
      <c r="I12" s="27">
        <v>840425079</v>
      </c>
      <c r="J12" s="27">
        <v>844386666</v>
      </c>
      <c r="K12" s="27">
        <v>883417009</v>
      </c>
      <c r="L12" s="27">
        <v>877300358</v>
      </c>
      <c r="M12" s="27"/>
      <c r="N12" s="27"/>
      <c r="O12" s="27">
        <f t="shared" si="0"/>
        <v>7948696961</v>
      </c>
      <c r="P12" s="31">
        <v>16648179.57</v>
      </c>
      <c r="Q12" s="22"/>
      <c r="R12" s="4"/>
      <c r="T12" s="130"/>
      <c r="U12" s="108"/>
    </row>
    <row r="13" spans="1:21" s="3" customFormat="1">
      <c r="A13" s="21"/>
      <c r="B13" s="100" t="s">
        <v>37</v>
      </c>
      <c r="C13" s="28">
        <v>506585826</v>
      </c>
      <c r="D13" s="28">
        <v>500818498</v>
      </c>
      <c r="E13" s="28">
        <v>298370623</v>
      </c>
      <c r="F13" s="28">
        <v>340964297</v>
      </c>
      <c r="G13" s="28">
        <v>339677095</v>
      </c>
      <c r="H13" s="28">
        <v>348469531</v>
      </c>
      <c r="I13" s="28">
        <v>375120407</v>
      </c>
      <c r="J13" s="28">
        <v>363373721</v>
      </c>
      <c r="K13" s="28">
        <v>357634893</v>
      </c>
      <c r="L13" s="28">
        <v>468344756</v>
      </c>
      <c r="M13" s="28"/>
      <c r="N13" s="28"/>
      <c r="O13" s="28">
        <f t="shared" si="0"/>
        <v>3899359647</v>
      </c>
      <c r="P13" s="32">
        <v>8145263.0599999996</v>
      </c>
      <c r="Q13" s="22"/>
      <c r="R13" s="4"/>
      <c r="T13" s="130"/>
      <c r="U13" s="108"/>
    </row>
    <row r="14" spans="1:21" s="3" customFormat="1">
      <c r="A14" s="21"/>
      <c r="B14" s="98" t="s">
        <v>40</v>
      </c>
      <c r="C14" s="29">
        <v>1983659480</v>
      </c>
      <c r="D14" s="29">
        <v>1763768039</v>
      </c>
      <c r="E14" s="29">
        <v>2046031899</v>
      </c>
      <c r="F14" s="29">
        <v>2337305416</v>
      </c>
      <c r="G14" s="29">
        <v>2548613302</v>
      </c>
      <c r="H14" s="29">
        <v>2343975745</v>
      </c>
      <c r="I14" s="29">
        <v>2809038498</v>
      </c>
      <c r="J14" s="29">
        <v>2484105000</v>
      </c>
      <c r="K14" s="29">
        <v>2605206875</v>
      </c>
      <c r="L14" s="29">
        <v>3008191912</v>
      </c>
      <c r="M14" s="29"/>
      <c r="N14" s="29"/>
      <c r="O14" s="29">
        <f t="shared" si="0"/>
        <v>23929896166</v>
      </c>
      <c r="P14" s="31">
        <v>50081783.549999997</v>
      </c>
      <c r="Q14" s="22"/>
      <c r="R14" s="4"/>
      <c r="T14" s="130"/>
      <c r="U14" s="108"/>
    </row>
    <row r="15" spans="1:21" s="3" customFormat="1">
      <c r="A15" s="21"/>
      <c r="B15" s="100" t="s">
        <v>18</v>
      </c>
      <c r="C15" s="30">
        <v>5519874024</v>
      </c>
      <c r="D15" s="30">
        <v>4739195818</v>
      </c>
      <c r="E15" s="30">
        <v>5256527753</v>
      </c>
      <c r="F15" s="30">
        <v>5696006813</v>
      </c>
      <c r="G15" s="30">
        <v>5848364581</v>
      </c>
      <c r="H15" s="30">
        <v>6155161586</v>
      </c>
      <c r="I15" s="30">
        <v>6501057583</v>
      </c>
      <c r="J15" s="30">
        <v>6376150281</v>
      </c>
      <c r="K15" s="30">
        <v>5785439811</v>
      </c>
      <c r="L15" s="30">
        <v>6543348525</v>
      </c>
      <c r="M15" s="30"/>
      <c r="N15" s="30"/>
      <c r="O15" s="30">
        <f t="shared" si="0"/>
        <v>58421126775</v>
      </c>
      <c r="P15" s="32">
        <v>122351370.58</v>
      </c>
      <c r="Q15" s="22"/>
      <c r="R15" s="4"/>
      <c r="T15" s="130"/>
      <c r="U15" s="108"/>
    </row>
    <row r="16" spans="1:21" s="3" customFormat="1">
      <c r="A16" s="21"/>
      <c r="B16" s="98" t="s">
        <v>5</v>
      </c>
      <c r="C16" s="27">
        <v>457838986</v>
      </c>
      <c r="D16" s="27">
        <v>438681232</v>
      </c>
      <c r="E16" s="27">
        <v>428514044</v>
      </c>
      <c r="F16" s="27">
        <v>419307336</v>
      </c>
      <c r="G16" s="27">
        <v>478193865</v>
      </c>
      <c r="H16" s="27">
        <v>508259561</v>
      </c>
      <c r="I16" s="27">
        <v>503914877</v>
      </c>
      <c r="J16" s="27">
        <v>426554252</v>
      </c>
      <c r="K16" s="27">
        <v>546774391</v>
      </c>
      <c r="L16" s="27">
        <v>441284521</v>
      </c>
      <c r="M16" s="27"/>
      <c r="N16" s="27"/>
      <c r="O16" s="27">
        <f t="shared" si="0"/>
        <v>4649323065</v>
      </c>
      <c r="P16" s="31">
        <v>9740860.3599999994</v>
      </c>
      <c r="Q16" s="22"/>
      <c r="R16" s="4"/>
      <c r="T16" s="130"/>
      <c r="U16" s="108"/>
    </row>
    <row r="17" spans="1:21" s="3" customFormat="1">
      <c r="A17" s="21"/>
      <c r="B17" s="100" t="s">
        <v>6</v>
      </c>
      <c r="C17" s="30">
        <v>726198775</v>
      </c>
      <c r="D17" s="30">
        <v>598587213</v>
      </c>
      <c r="E17" s="30">
        <v>667248711</v>
      </c>
      <c r="F17" s="30">
        <v>647895556</v>
      </c>
      <c r="G17" s="30">
        <v>791002150</v>
      </c>
      <c r="H17" s="30">
        <v>829931258</v>
      </c>
      <c r="I17" s="30">
        <v>815212393</v>
      </c>
      <c r="J17" s="30">
        <v>846194517</v>
      </c>
      <c r="K17" s="30">
        <v>736883383</v>
      </c>
      <c r="L17" s="30">
        <v>775276717</v>
      </c>
      <c r="M17" s="30"/>
      <c r="N17" s="30"/>
      <c r="O17" s="30">
        <f t="shared" si="0"/>
        <v>7434430673</v>
      </c>
      <c r="P17" s="32">
        <v>15579212.59</v>
      </c>
      <c r="Q17" s="22"/>
      <c r="R17" s="4"/>
      <c r="T17" s="130"/>
      <c r="U17" s="108"/>
    </row>
    <row r="18" spans="1:21" s="3" customFormat="1">
      <c r="A18" s="21"/>
      <c r="B18" s="98" t="s">
        <v>7</v>
      </c>
      <c r="C18" s="27">
        <v>58111284</v>
      </c>
      <c r="D18" s="27">
        <v>59206276</v>
      </c>
      <c r="E18" s="27">
        <v>21655895</v>
      </c>
      <c r="F18" s="27">
        <v>40841183</v>
      </c>
      <c r="G18" s="27">
        <v>26515590</v>
      </c>
      <c r="H18" s="27">
        <v>34503588</v>
      </c>
      <c r="I18" s="27">
        <v>39602271</v>
      </c>
      <c r="J18" s="27">
        <v>42973907</v>
      </c>
      <c r="K18" s="27">
        <v>37089426</v>
      </c>
      <c r="L18" s="27">
        <v>36435008</v>
      </c>
      <c r="M18" s="27"/>
      <c r="N18" s="27"/>
      <c r="O18" s="27">
        <f t="shared" si="0"/>
        <v>396934428</v>
      </c>
      <c r="P18" s="31">
        <v>830676.59</v>
      </c>
      <c r="Q18" s="22"/>
      <c r="R18" s="4"/>
      <c r="T18" s="130"/>
      <c r="U18" s="108"/>
    </row>
    <row r="19" spans="1:21" s="3" customFormat="1">
      <c r="A19" s="21"/>
      <c r="B19" s="100" t="s">
        <v>8</v>
      </c>
      <c r="C19" s="30">
        <v>2364766435</v>
      </c>
      <c r="D19" s="30">
        <v>1990576664</v>
      </c>
      <c r="E19" s="30">
        <v>2319022596</v>
      </c>
      <c r="F19" s="30">
        <v>2560541202</v>
      </c>
      <c r="G19" s="30">
        <v>2736817132</v>
      </c>
      <c r="H19" s="30">
        <v>2762378075</v>
      </c>
      <c r="I19" s="30">
        <v>2863424509</v>
      </c>
      <c r="J19" s="30">
        <v>2824535789</v>
      </c>
      <c r="K19" s="30">
        <v>2767510653</v>
      </c>
      <c r="L19" s="30">
        <v>2833299305</v>
      </c>
      <c r="M19" s="30"/>
      <c r="N19" s="30"/>
      <c r="O19" s="30">
        <f t="shared" si="0"/>
        <v>26022872360</v>
      </c>
      <c r="P19" s="32">
        <v>54514314.890000001</v>
      </c>
      <c r="Q19" s="22"/>
      <c r="R19" s="4"/>
      <c r="T19" s="130"/>
      <c r="U19" s="108"/>
    </row>
    <row r="20" spans="1:21" s="3" customFormat="1">
      <c r="A20" s="21"/>
      <c r="B20" s="98" t="s">
        <v>42</v>
      </c>
      <c r="C20" s="27">
        <v>292587363</v>
      </c>
      <c r="D20" s="27">
        <v>273983303</v>
      </c>
      <c r="E20" s="27">
        <v>299004559</v>
      </c>
      <c r="F20" s="27">
        <v>301694700</v>
      </c>
      <c r="G20" s="27">
        <v>307675667</v>
      </c>
      <c r="H20" s="27">
        <v>285049653</v>
      </c>
      <c r="I20" s="27">
        <v>291663774</v>
      </c>
      <c r="J20" s="27">
        <v>407284748</v>
      </c>
      <c r="K20" s="27">
        <v>300164326</v>
      </c>
      <c r="L20" s="27">
        <v>356045573</v>
      </c>
      <c r="M20" s="27"/>
      <c r="N20" s="27"/>
      <c r="O20" s="27">
        <f t="shared" si="0"/>
        <v>3115153666</v>
      </c>
      <c r="P20" s="31">
        <v>6521188.1600000001</v>
      </c>
      <c r="Q20" s="22"/>
      <c r="R20" s="4"/>
      <c r="T20" s="130"/>
      <c r="U20" s="108"/>
    </row>
    <row r="21" spans="1:21" s="3" customFormat="1">
      <c r="A21" s="21"/>
      <c r="B21" s="100" t="s">
        <v>15</v>
      </c>
      <c r="C21" s="30">
        <v>1268712779</v>
      </c>
      <c r="D21" s="30">
        <v>1150022302</v>
      </c>
      <c r="E21" s="30">
        <v>1406527663</v>
      </c>
      <c r="F21" s="30">
        <v>1483027085</v>
      </c>
      <c r="G21" s="30">
        <v>1637512518</v>
      </c>
      <c r="H21" s="30">
        <v>1594306446</v>
      </c>
      <c r="I21" s="30">
        <v>1544429708</v>
      </c>
      <c r="J21" s="30">
        <v>1500680869</v>
      </c>
      <c r="K21" s="30">
        <v>1626493831</v>
      </c>
      <c r="L21" s="30">
        <v>1602647783</v>
      </c>
      <c r="M21" s="30"/>
      <c r="N21" s="30"/>
      <c r="O21" s="30">
        <f t="shared" si="0"/>
        <v>14814360984</v>
      </c>
      <c r="P21" s="32">
        <v>31031555.670000002</v>
      </c>
      <c r="Q21" s="22"/>
      <c r="R21" s="4"/>
      <c r="T21" s="130"/>
      <c r="U21" s="108"/>
    </row>
    <row r="22" spans="1:21" s="3" customFormat="1">
      <c r="A22" s="21"/>
      <c r="B22" s="98" t="s">
        <v>16</v>
      </c>
      <c r="C22" s="27">
        <v>740726112</v>
      </c>
      <c r="D22" s="27">
        <v>783614252</v>
      </c>
      <c r="E22" s="27">
        <v>697033917</v>
      </c>
      <c r="F22" s="27">
        <v>832111797</v>
      </c>
      <c r="G22" s="27">
        <v>797827299</v>
      </c>
      <c r="H22" s="27">
        <v>795610624</v>
      </c>
      <c r="I22" s="27">
        <v>828130228</v>
      </c>
      <c r="J22" s="27">
        <v>807590854</v>
      </c>
      <c r="K22" s="27">
        <v>809546480</v>
      </c>
      <c r="L22" s="27">
        <v>804988189</v>
      </c>
      <c r="M22" s="27"/>
      <c r="N22" s="27"/>
      <c r="O22" s="27">
        <f t="shared" si="0"/>
        <v>7897179752</v>
      </c>
      <c r="P22" s="31">
        <v>16545776.83</v>
      </c>
      <c r="Q22" s="22"/>
      <c r="R22" s="4"/>
      <c r="T22" s="130"/>
      <c r="U22" s="108"/>
    </row>
    <row r="23" spans="1:21" s="3" customFormat="1">
      <c r="A23" s="21"/>
      <c r="B23" s="100" t="s">
        <v>41</v>
      </c>
      <c r="C23" s="30">
        <v>614486320</v>
      </c>
      <c r="D23" s="30">
        <v>556088596</v>
      </c>
      <c r="E23" s="30">
        <v>587465063</v>
      </c>
      <c r="F23" s="30">
        <v>558576274</v>
      </c>
      <c r="G23" s="30">
        <v>613240864</v>
      </c>
      <c r="H23" s="30">
        <v>586042041</v>
      </c>
      <c r="I23" s="30">
        <v>585637749</v>
      </c>
      <c r="J23" s="30">
        <v>525990940</v>
      </c>
      <c r="K23" s="30">
        <v>588651880</v>
      </c>
      <c r="L23" s="30">
        <v>640719621</v>
      </c>
      <c r="M23" s="30"/>
      <c r="N23" s="30"/>
      <c r="O23" s="30">
        <f t="shared" si="0"/>
        <v>5856899348</v>
      </c>
      <c r="P23" s="32">
        <v>12254888.49</v>
      </c>
      <c r="Q23" s="22"/>
      <c r="R23" s="4"/>
      <c r="T23" s="130"/>
      <c r="U23" s="108"/>
    </row>
    <row r="24" spans="1:21" s="3" customFormat="1">
      <c r="A24" s="21"/>
      <c r="B24" s="98" t="s">
        <v>17</v>
      </c>
      <c r="C24" s="27">
        <v>963055701</v>
      </c>
      <c r="D24" s="27">
        <v>948574811</v>
      </c>
      <c r="E24" s="27">
        <v>1081654329</v>
      </c>
      <c r="F24" s="27">
        <v>1106700328</v>
      </c>
      <c r="G24" s="27">
        <v>1189747283</v>
      </c>
      <c r="H24" s="27">
        <v>1186651181</v>
      </c>
      <c r="I24" s="27">
        <v>1182630934</v>
      </c>
      <c r="J24" s="27">
        <v>1098362175</v>
      </c>
      <c r="K24" s="27">
        <v>1214925173</v>
      </c>
      <c r="L24" s="27">
        <v>1150537267</v>
      </c>
      <c r="M24" s="27"/>
      <c r="N24" s="27"/>
      <c r="O24" s="27">
        <f t="shared" si="0"/>
        <v>11122839182</v>
      </c>
      <c r="P24" s="31">
        <v>23304265.399999999</v>
      </c>
      <c r="Q24" s="22"/>
      <c r="R24" s="4"/>
      <c r="T24" s="130"/>
      <c r="U24" s="108"/>
    </row>
    <row r="25" spans="1:21" s="3" customFormat="1" ht="18" customHeight="1">
      <c r="A25" s="21"/>
      <c r="B25" s="91" t="s">
        <v>9</v>
      </c>
      <c r="C25" s="91">
        <f t="shared" ref="C25:N25" si="1">SUM(C10:C24)</f>
        <v>19010809698</v>
      </c>
      <c r="D25" s="91">
        <f t="shared" si="1"/>
        <v>16895310381</v>
      </c>
      <c r="E25" s="91">
        <f t="shared" si="1"/>
        <v>18591000200</v>
      </c>
      <c r="F25" s="91">
        <f t="shared" si="1"/>
        <v>20167146191</v>
      </c>
      <c r="G25" s="91">
        <f t="shared" si="1"/>
        <v>21472686798</v>
      </c>
      <c r="H25" s="91">
        <f t="shared" si="1"/>
        <v>21446433372</v>
      </c>
      <c r="I25" s="91">
        <f t="shared" si="1"/>
        <v>22520436156</v>
      </c>
      <c r="J25" s="91">
        <f t="shared" si="1"/>
        <v>21731816003</v>
      </c>
      <c r="K25" s="91">
        <f t="shared" si="1"/>
        <v>21380033042</v>
      </c>
      <c r="L25" s="91">
        <f t="shared" si="1"/>
        <v>22756845868</v>
      </c>
      <c r="M25" s="91">
        <f t="shared" si="1"/>
        <v>0</v>
      </c>
      <c r="N25" s="91">
        <f t="shared" si="1"/>
        <v>0</v>
      </c>
      <c r="O25" s="91">
        <f t="shared" ref="O25:O26" si="2">SUM(C25:N25)</f>
        <v>205972517709</v>
      </c>
      <c r="P25" s="91">
        <f>SUM(P10:P24)</f>
        <v>431377869.51999992</v>
      </c>
      <c r="Q25" s="22"/>
      <c r="R25" s="4"/>
      <c r="U25" s="108"/>
    </row>
    <row r="26" spans="1:21" ht="18" customHeight="1">
      <c r="A26" s="21"/>
      <c r="B26" s="91" t="s">
        <v>10</v>
      </c>
      <c r="C26" s="91">
        <f t="shared" ref="C26:L26" si="3">C25/C27</f>
        <v>38841961.625531219</v>
      </c>
      <c r="D26" s="91">
        <f t="shared" si="3"/>
        <v>35517480.67228657</v>
      </c>
      <c r="E26" s="91">
        <f t="shared" si="3"/>
        <v>38759512.561242573</v>
      </c>
      <c r="F26" s="91">
        <f t="shared" si="3"/>
        <v>42788649.306203857</v>
      </c>
      <c r="G26" s="91">
        <f t="shared" si="3"/>
        <v>45908294.952216022</v>
      </c>
      <c r="H26" s="91">
        <f t="shared" si="3"/>
        <v>45688062.401738353</v>
      </c>
      <c r="I26" s="91">
        <f t="shared" si="3"/>
        <v>48646554.966086321</v>
      </c>
      <c r="J26" s="91">
        <f t="shared" si="3"/>
        <v>46555873.097110048</v>
      </c>
      <c r="K26" s="91">
        <f t="shared" si="3"/>
        <v>44201933.143128864</v>
      </c>
      <c r="L26" s="91">
        <f t="shared" si="3"/>
        <v>44469546.777660526</v>
      </c>
      <c r="M26" s="91"/>
      <c r="N26" s="91"/>
      <c r="O26" s="91">
        <f t="shared" si="2"/>
        <v>431377869.50320441</v>
      </c>
      <c r="P26" s="91"/>
      <c r="Q26" s="23"/>
    </row>
    <row r="27" spans="1:21" ht="16.5" customHeight="1">
      <c r="A27" s="21"/>
      <c r="B27" s="91" t="s">
        <v>32</v>
      </c>
      <c r="C27" s="109">
        <v>489.44</v>
      </c>
      <c r="D27" s="109">
        <v>475.69</v>
      </c>
      <c r="E27" s="109">
        <v>479.65</v>
      </c>
      <c r="F27" s="92">
        <v>471.32</v>
      </c>
      <c r="G27" s="92">
        <v>467.73</v>
      </c>
      <c r="H27" s="92">
        <v>469.41</v>
      </c>
      <c r="I27" s="92">
        <v>462.94</v>
      </c>
      <c r="J27" s="92">
        <v>466.79</v>
      </c>
      <c r="K27" s="92">
        <v>483.69</v>
      </c>
      <c r="L27" s="92">
        <v>511.74</v>
      </c>
      <c r="M27" s="92"/>
      <c r="N27" s="92"/>
      <c r="O27" s="92"/>
      <c r="P27" s="92"/>
      <c r="Q27" s="24"/>
    </row>
    <row r="28" spans="1:21" ht="22.5" customHeight="1"/>
    <row r="29" spans="1:21" ht="15" customHeight="1"/>
    <row r="30" spans="1:21" ht="15" customHeight="1"/>
    <row r="31" spans="1:21" ht="15" customHeight="1"/>
  </sheetData>
  <mergeCells count="1">
    <mergeCell ref="B8:P8"/>
  </mergeCells>
  <printOptions horizontalCentered="1"/>
  <pageMargins left="0.39370078740157483" right="0.39370078740157483" top="0.39370078740157483" bottom="0.78740157480314965" header="0.31496062992125984" footer="0.31496062992125984"/>
  <pageSetup orientation="landscape" r:id="rId1"/>
  <headerFooter>
    <oddFooter>&amp;L&amp;9www.scj.cl
&amp;D&amp;R&amp;8División de Estudios</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S50"/>
  <sheetViews>
    <sheetView showGridLines="0" zoomScaleNormal="100" zoomScalePageLayoutView="90" workbookViewId="0"/>
  </sheetViews>
  <sheetFormatPr baseColWidth="10" defaultRowHeight="15"/>
  <cols>
    <col min="1" max="1" width="4.140625" style="35" customWidth="1"/>
    <col min="2" max="2" width="19.42578125" bestFit="1" customWidth="1"/>
    <col min="3" max="14" width="10" customWidth="1"/>
    <col min="15" max="15" width="10.5703125" customWidth="1"/>
    <col min="16" max="16" width="10" customWidth="1"/>
    <col min="17" max="17" width="1" customWidth="1"/>
  </cols>
  <sheetData>
    <row r="1" spans="1:19" ht="10.5" customHeight="1"/>
    <row r="2" spans="1:19" ht="10.5" customHeight="1"/>
    <row r="3" spans="1:19" ht="10.5" customHeight="1"/>
    <row r="4" spans="1:19" ht="10.5" customHeight="1"/>
    <row r="5" spans="1:19" ht="10.5" customHeight="1"/>
    <row r="6" spans="1:19" ht="10.5" customHeight="1"/>
    <row r="7" spans="1:19" ht="49.5" customHeight="1"/>
    <row r="8" spans="1:19" s="5" customFormat="1" ht="22.5" customHeight="1">
      <c r="A8" s="6"/>
      <c r="B8" s="247" t="s">
        <v>60</v>
      </c>
      <c r="C8" s="248"/>
      <c r="D8" s="248"/>
      <c r="E8" s="248"/>
      <c r="F8" s="248"/>
      <c r="G8" s="248"/>
      <c r="H8" s="248"/>
      <c r="I8" s="248"/>
      <c r="J8" s="248"/>
      <c r="K8" s="248"/>
      <c r="L8" s="248"/>
      <c r="M8" s="248"/>
      <c r="N8" s="248"/>
      <c r="O8" s="248"/>
      <c r="P8" s="249"/>
      <c r="Q8" s="40"/>
      <c r="R8" s="7"/>
    </row>
    <row r="9" spans="1:19" s="1" customFormat="1" ht="11.25" customHeight="1">
      <c r="A9" s="6"/>
      <c r="B9" s="42" t="s">
        <v>13</v>
      </c>
      <c r="C9" s="43" t="s">
        <v>43</v>
      </c>
      <c r="D9" s="43" t="s">
        <v>44</v>
      </c>
      <c r="E9" s="43" t="s">
        <v>45</v>
      </c>
      <c r="F9" s="43" t="s">
        <v>46</v>
      </c>
      <c r="G9" s="43" t="s">
        <v>47</v>
      </c>
      <c r="H9" s="43" t="s">
        <v>48</v>
      </c>
      <c r="I9" s="43" t="s">
        <v>49</v>
      </c>
      <c r="J9" s="43" t="s">
        <v>50</v>
      </c>
      <c r="K9" s="43" t="s">
        <v>51</v>
      </c>
      <c r="L9" s="43" t="s">
        <v>0</v>
      </c>
      <c r="M9" s="43" t="s">
        <v>1</v>
      </c>
      <c r="N9" s="43" t="s">
        <v>2</v>
      </c>
      <c r="O9" s="43" t="s">
        <v>34</v>
      </c>
      <c r="P9" s="44" t="s">
        <v>35</v>
      </c>
      <c r="Q9" s="23"/>
      <c r="R9" s="6"/>
    </row>
    <row r="10" spans="1:19" s="1" customFormat="1" ht="9">
      <c r="A10" s="6"/>
      <c r="B10" s="101" t="s">
        <v>36</v>
      </c>
      <c r="C10" s="39">
        <v>152605420</v>
      </c>
      <c r="D10" s="39">
        <v>130849367</v>
      </c>
      <c r="E10" s="39">
        <v>155403376</v>
      </c>
      <c r="F10" s="39">
        <v>166257745</v>
      </c>
      <c r="G10" s="39">
        <v>190061976</v>
      </c>
      <c r="H10" s="39">
        <v>163515321</v>
      </c>
      <c r="I10" s="39">
        <v>178548758</v>
      </c>
      <c r="J10" s="39">
        <v>168513113</v>
      </c>
      <c r="K10" s="39">
        <v>160648846</v>
      </c>
      <c r="L10" s="39">
        <v>172253232</v>
      </c>
      <c r="M10" s="39"/>
      <c r="N10" s="39"/>
      <c r="O10" s="39">
        <f>SUM(C10:N10)</f>
        <v>1638657154</v>
      </c>
      <c r="P10" s="39">
        <v>3433726.61</v>
      </c>
      <c r="Q10" s="23"/>
      <c r="R10" s="6"/>
    </row>
    <row r="11" spans="1:19" s="3" customFormat="1" ht="9">
      <c r="A11" s="6"/>
      <c r="B11" s="102" t="s">
        <v>4</v>
      </c>
      <c r="C11" s="41">
        <v>322548445</v>
      </c>
      <c r="D11" s="41">
        <v>288101589</v>
      </c>
      <c r="E11" s="41">
        <v>302276426</v>
      </c>
      <c r="F11" s="41">
        <v>345197928</v>
      </c>
      <c r="G11" s="41">
        <v>364644391</v>
      </c>
      <c r="H11" s="41">
        <v>366995965</v>
      </c>
      <c r="I11" s="41">
        <v>381017156</v>
      </c>
      <c r="J11" s="41">
        <v>364848983</v>
      </c>
      <c r="K11" s="41">
        <v>362147751</v>
      </c>
      <c r="L11" s="41">
        <v>366918825</v>
      </c>
      <c r="M11" s="41"/>
      <c r="N11" s="41"/>
      <c r="O11" s="41">
        <f t="shared" ref="O11:O24" si="0">SUM(C11:N11)</f>
        <v>3464697459</v>
      </c>
      <c r="P11" s="41">
        <v>7259074.0099999998</v>
      </c>
      <c r="Q11" s="22"/>
      <c r="R11" s="6"/>
      <c r="S11" s="1"/>
    </row>
    <row r="12" spans="1:19" s="3" customFormat="1" ht="9">
      <c r="A12" s="6"/>
      <c r="B12" s="98" t="s">
        <v>80</v>
      </c>
      <c r="C12" s="39">
        <v>112560495</v>
      </c>
      <c r="D12" s="39">
        <v>98230614</v>
      </c>
      <c r="E12" s="39">
        <v>124439585</v>
      </c>
      <c r="F12" s="39">
        <v>129691132</v>
      </c>
      <c r="G12" s="39">
        <v>138986761</v>
      </c>
      <c r="H12" s="39">
        <v>139669001</v>
      </c>
      <c r="I12" s="39">
        <v>138140458</v>
      </c>
      <c r="J12" s="39">
        <v>138791623</v>
      </c>
      <c r="K12" s="39">
        <v>145207031</v>
      </c>
      <c r="L12" s="39">
        <v>144201639</v>
      </c>
      <c r="M12" s="39"/>
      <c r="N12" s="39"/>
      <c r="O12" s="39">
        <f t="shared" si="0"/>
        <v>1309918339</v>
      </c>
      <c r="P12" s="39">
        <v>2743500.78</v>
      </c>
      <c r="Q12" s="22"/>
      <c r="R12" s="6"/>
      <c r="S12" s="1"/>
    </row>
    <row r="13" spans="1:19" s="3" customFormat="1" ht="9">
      <c r="A13" s="6"/>
      <c r="B13" s="102" t="s">
        <v>37</v>
      </c>
      <c r="C13" s="41">
        <v>84289070</v>
      </c>
      <c r="D13" s="41">
        <v>83161122</v>
      </c>
      <c r="E13" s="41">
        <v>49544567</v>
      </c>
      <c r="F13" s="41">
        <v>56731875</v>
      </c>
      <c r="G13" s="41">
        <v>56517702</v>
      </c>
      <c r="H13" s="41">
        <v>57980645</v>
      </c>
      <c r="I13" s="41">
        <v>62414992</v>
      </c>
      <c r="J13" s="41">
        <v>60460501</v>
      </c>
      <c r="K13" s="41">
        <v>59505638</v>
      </c>
      <c r="L13" s="41">
        <v>78713404</v>
      </c>
      <c r="M13" s="41"/>
      <c r="N13" s="41"/>
      <c r="O13" s="41">
        <f t="shared" si="0"/>
        <v>649319516</v>
      </c>
      <c r="P13" s="41">
        <v>1356237.43</v>
      </c>
      <c r="Q13" s="22"/>
      <c r="R13" s="6"/>
      <c r="S13" s="1"/>
    </row>
    <row r="14" spans="1:19" s="3" customFormat="1" ht="9">
      <c r="A14" s="6"/>
      <c r="B14" s="105" t="s">
        <v>131</v>
      </c>
      <c r="C14" s="39">
        <v>333388148</v>
      </c>
      <c r="D14" s="39">
        <v>296431603</v>
      </c>
      <c r="E14" s="39">
        <v>343870907</v>
      </c>
      <c r="F14" s="39">
        <v>392824440</v>
      </c>
      <c r="G14" s="39">
        <v>428338370</v>
      </c>
      <c r="H14" s="39">
        <v>393945503</v>
      </c>
      <c r="I14" s="39">
        <v>472107311</v>
      </c>
      <c r="J14" s="39">
        <v>417496639</v>
      </c>
      <c r="K14" s="39">
        <v>437849895</v>
      </c>
      <c r="L14" s="39">
        <v>505578473</v>
      </c>
      <c r="M14" s="39"/>
      <c r="N14" s="39"/>
      <c r="O14" s="39">
        <f t="shared" si="0"/>
        <v>4021831289</v>
      </c>
      <c r="P14" s="39">
        <v>8417106.4800000004</v>
      </c>
      <c r="Q14" s="22"/>
      <c r="R14" s="6"/>
      <c r="S14" s="1"/>
    </row>
    <row r="15" spans="1:19" s="3" customFormat="1" ht="9">
      <c r="A15" s="6"/>
      <c r="B15" s="102" t="s">
        <v>18</v>
      </c>
      <c r="C15" s="41">
        <v>918432821</v>
      </c>
      <c r="D15" s="41">
        <v>788538464</v>
      </c>
      <c r="E15" s="41">
        <v>874615542</v>
      </c>
      <c r="F15" s="41">
        <v>947738949</v>
      </c>
      <c r="G15" s="41">
        <v>973089233</v>
      </c>
      <c r="H15" s="41">
        <v>1024136129</v>
      </c>
      <c r="I15" s="41">
        <v>1081688573</v>
      </c>
      <c r="J15" s="41">
        <v>1060905677</v>
      </c>
      <c r="K15" s="41">
        <v>962619397</v>
      </c>
      <c r="L15" s="41">
        <v>1099722441</v>
      </c>
      <c r="M15" s="41"/>
      <c r="N15" s="41"/>
      <c r="O15" s="41">
        <f t="shared" si="0"/>
        <v>9731487226</v>
      </c>
      <c r="P15" s="41">
        <v>20379112.870000001</v>
      </c>
      <c r="Q15" s="22"/>
      <c r="R15" s="6"/>
      <c r="S15" s="1"/>
    </row>
    <row r="16" spans="1:19" s="3" customFormat="1" ht="9">
      <c r="A16" s="6"/>
      <c r="B16" s="101" t="s">
        <v>5</v>
      </c>
      <c r="C16" s="39">
        <v>76947729</v>
      </c>
      <c r="D16" s="39">
        <v>73727938</v>
      </c>
      <c r="E16" s="39">
        <v>72019167</v>
      </c>
      <c r="F16" s="39">
        <v>70471821</v>
      </c>
      <c r="G16" s="39">
        <v>80368717</v>
      </c>
      <c r="H16" s="39">
        <v>85421775</v>
      </c>
      <c r="I16" s="39">
        <v>84691576</v>
      </c>
      <c r="J16" s="39">
        <v>71689790</v>
      </c>
      <c r="K16" s="39">
        <v>91894856</v>
      </c>
      <c r="L16" s="39">
        <v>74165466</v>
      </c>
      <c r="M16" s="39"/>
      <c r="N16" s="39"/>
      <c r="O16" s="39">
        <f t="shared" si="0"/>
        <v>781398835</v>
      </c>
      <c r="P16" s="39">
        <v>1637119.41</v>
      </c>
      <c r="Q16" s="22"/>
      <c r="R16" s="6"/>
      <c r="S16" s="1"/>
    </row>
    <row r="17" spans="1:19" s="3" customFormat="1" ht="9">
      <c r="A17" s="6"/>
      <c r="B17" s="102" t="s">
        <v>6</v>
      </c>
      <c r="C17" s="41">
        <v>122050214</v>
      </c>
      <c r="D17" s="41">
        <v>100602893</v>
      </c>
      <c r="E17" s="41">
        <v>112142641</v>
      </c>
      <c r="F17" s="41">
        <v>108890009</v>
      </c>
      <c r="G17" s="41">
        <v>132941538</v>
      </c>
      <c r="H17" s="41">
        <v>139484245</v>
      </c>
      <c r="I17" s="41">
        <v>137010486</v>
      </c>
      <c r="J17" s="41">
        <v>142217566</v>
      </c>
      <c r="K17" s="41">
        <v>123845947</v>
      </c>
      <c r="L17" s="41">
        <v>130298608</v>
      </c>
      <c r="M17" s="41"/>
      <c r="N17" s="41"/>
      <c r="O17" s="41">
        <f t="shared" si="0"/>
        <v>1249484147</v>
      </c>
      <c r="P17" s="41">
        <v>2618355.0499999998</v>
      </c>
      <c r="Q17" s="22"/>
      <c r="R17" s="6"/>
      <c r="S17" s="1"/>
    </row>
    <row r="18" spans="1:19" s="3" customFormat="1" ht="9">
      <c r="A18" s="6"/>
      <c r="B18" s="101" t="s">
        <v>7</v>
      </c>
      <c r="C18" s="39">
        <v>9717769</v>
      </c>
      <c r="D18" s="39">
        <v>9950635</v>
      </c>
      <c r="E18" s="39">
        <v>3639646</v>
      </c>
      <c r="F18" s="39">
        <v>6864064</v>
      </c>
      <c r="G18" s="39">
        <v>4456402</v>
      </c>
      <c r="H18" s="39">
        <v>5798922</v>
      </c>
      <c r="I18" s="39">
        <v>6655844</v>
      </c>
      <c r="J18" s="39">
        <v>7222505</v>
      </c>
      <c r="K18" s="39">
        <v>6233517</v>
      </c>
      <c r="L18" s="39">
        <v>6123531</v>
      </c>
      <c r="M18" s="39"/>
      <c r="N18" s="39"/>
      <c r="O18" s="39">
        <f t="shared" si="0"/>
        <v>66662835</v>
      </c>
      <c r="P18" s="39">
        <v>139509.74</v>
      </c>
      <c r="Q18" s="22"/>
      <c r="R18" s="6"/>
      <c r="S18" s="1"/>
    </row>
    <row r="19" spans="1:19" s="3" customFormat="1" ht="9">
      <c r="A19" s="6"/>
      <c r="B19" s="102" t="s">
        <v>8</v>
      </c>
      <c r="C19" s="41">
        <v>393465340</v>
      </c>
      <c r="D19" s="41">
        <v>331205193</v>
      </c>
      <c r="E19" s="41">
        <v>385854180</v>
      </c>
      <c r="F19" s="41">
        <v>426039629</v>
      </c>
      <c r="G19" s="41">
        <v>455369573</v>
      </c>
      <c r="H19" s="41">
        <v>459622570</v>
      </c>
      <c r="I19" s="41">
        <v>476435338</v>
      </c>
      <c r="J19" s="41">
        <v>469964778</v>
      </c>
      <c r="K19" s="41">
        <v>460476562</v>
      </c>
      <c r="L19" s="41">
        <v>471422910</v>
      </c>
      <c r="M19" s="41"/>
      <c r="N19" s="41"/>
      <c r="O19" s="41">
        <f t="shared" si="0"/>
        <v>4329856073</v>
      </c>
      <c r="P19" s="41">
        <v>9070449.0399999991</v>
      </c>
      <c r="Q19" s="22"/>
      <c r="R19" s="6"/>
      <c r="S19" s="1"/>
    </row>
    <row r="20" spans="1:19" s="3" customFormat="1" ht="9">
      <c r="A20" s="6"/>
      <c r="B20" s="101" t="s">
        <v>14</v>
      </c>
      <c r="C20" s="39">
        <v>48682603</v>
      </c>
      <c r="D20" s="39">
        <v>45587138</v>
      </c>
      <c r="E20" s="39">
        <v>49750338</v>
      </c>
      <c r="F20" s="39">
        <v>50197942</v>
      </c>
      <c r="G20" s="39">
        <v>51193094</v>
      </c>
      <c r="H20" s="39">
        <v>47428430</v>
      </c>
      <c r="I20" s="39">
        <v>48528930</v>
      </c>
      <c r="J20" s="39">
        <v>67766706</v>
      </c>
      <c r="K20" s="39">
        <v>49943308</v>
      </c>
      <c r="L20" s="39">
        <v>59241196</v>
      </c>
      <c r="M20" s="39"/>
      <c r="N20" s="39"/>
      <c r="O20" s="39">
        <f t="shared" si="0"/>
        <v>518319685</v>
      </c>
      <c r="P20" s="39">
        <v>1085038.04</v>
      </c>
      <c r="Q20" s="22"/>
      <c r="R20" s="6"/>
      <c r="S20" s="1"/>
    </row>
    <row r="21" spans="1:19" s="3" customFormat="1" ht="9">
      <c r="A21" s="6"/>
      <c r="B21" s="102" t="s">
        <v>15</v>
      </c>
      <c r="C21" s="41">
        <v>211096748</v>
      </c>
      <c r="D21" s="41">
        <v>191000343</v>
      </c>
      <c r="E21" s="41">
        <v>233601788</v>
      </c>
      <c r="F21" s="41">
        <v>246755767</v>
      </c>
      <c r="G21" s="41">
        <v>272460066</v>
      </c>
      <c r="H21" s="41">
        <v>265271157</v>
      </c>
      <c r="I21" s="41">
        <v>256972338</v>
      </c>
      <c r="J21" s="41">
        <v>249693119</v>
      </c>
      <c r="K21" s="41">
        <v>270626705</v>
      </c>
      <c r="L21" s="41">
        <v>266659043</v>
      </c>
      <c r="M21" s="41"/>
      <c r="N21" s="41"/>
      <c r="O21" s="41">
        <f t="shared" si="0"/>
        <v>2464137074</v>
      </c>
      <c r="P21" s="41">
        <v>5161615.1399999997</v>
      </c>
      <c r="Q21" s="22"/>
      <c r="R21" s="6"/>
      <c r="S21" s="1"/>
    </row>
    <row r="22" spans="1:19" s="3" customFormat="1" ht="9">
      <c r="A22" s="6"/>
      <c r="B22" s="101" t="s">
        <v>16</v>
      </c>
      <c r="C22" s="39">
        <v>123027760</v>
      </c>
      <c r="D22" s="39">
        <v>130145816</v>
      </c>
      <c r="E22" s="39">
        <v>115766205</v>
      </c>
      <c r="F22" s="39">
        <v>139151469</v>
      </c>
      <c r="G22" s="39">
        <v>133418179</v>
      </c>
      <c r="H22" s="39">
        <v>133047491</v>
      </c>
      <c r="I22" s="39">
        <v>138485643</v>
      </c>
      <c r="J22" s="39">
        <v>135050907</v>
      </c>
      <c r="K22" s="39">
        <v>135377941</v>
      </c>
      <c r="L22" s="39">
        <v>134615672</v>
      </c>
      <c r="M22" s="39"/>
      <c r="N22" s="39"/>
      <c r="O22" s="39">
        <f t="shared" si="0"/>
        <v>1318087083</v>
      </c>
      <c r="P22" s="39">
        <v>2761635.91</v>
      </c>
      <c r="Q22" s="22"/>
      <c r="R22" s="6"/>
      <c r="S22" s="1"/>
    </row>
    <row r="23" spans="1:19" s="3" customFormat="1" ht="9">
      <c r="A23" s="6"/>
      <c r="B23" s="102" t="s">
        <v>41</v>
      </c>
      <c r="C23" s="41">
        <v>103275012</v>
      </c>
      <c r="D23" s="41">
        <v>93460268</v>
      </c>
      <c r="E23" s="41">
        <v>98733624</v>
      </c>
      <c r="F23" s="41">
        <v>93878365</v>
      </c>
      <c r="G23" s="41">
        <v>103065691</v>
      </c>
      <c r="H23" s="41">
        <v>98494461</v>
      </c>
      <c r="I23" s="41">
        <v>98426512</v>
      </c>
      <c r="J23" s="41">
        <v>88401839</v>
      </c>
      <c r="K23" s="41">
        <v>98933089</v>
      </c>
      <c r="L23" s="41">
        <v>107683970</v>
      </c>
      <c r="M23" s="41"/>
      <c r="N23" s="41"/>
      <c r="O23" s="41">
        <f t="shared" si="0"/>
        <v>984352831</v>
      </c>
      <c r="P23" s="41">
        <v>2059645.12</v>
      </c>
      <c r="Q23" s="22"/>
      <c r="R23" s="6"/>
      <c r="S23" s="1"/>
    </row>
    <row r="24" spans="1:19" s="3" customFormat="1" ht="9">
      <c r="A24" s="6"/>
      <c r="B24" s="101" t="s">
        <v>17</v>
      </c>
      <c r="C24" s="39">
        <v>160239520</v>
      </c>
      <c r="D24" s="39">
        <v>157543131</v>
      </c>
      <c r="E24" s="39">
        <v>179645514</v>
      </c>
      <c r="F24" s="39">
        <v>183805254</v>
      </c>
      <c r="G24" s="39">
        <v>197558036</v>
      </c>
      <c r="H24" s="39">
        <v>197043927</v>
      </c>
      <c r="I24" s="39">
        <v>196376364</v>
      </c>
      <c r="J24" s="39">
        <v>182383501</v>
      </c>
      <c r="K24" s="39">
        <v>201738835</v>
      </c>
      <c r="L24" s="39">
        <v>191047197</v>
      </c>
      <c r="M24" s="39"/>
      <c r="N24" s="39"/>
      <c r="O24" s="39">
        <f t="shared" si="0"/>
        <v>1847381279</v>
      </c>
      <c r="P24" s="39">
        <v>3870566.22</v>
      </c>
      <c r="Q24" s="22"/>
      <c r="R24" s="6"/>
      <c r="S24" s="1"/>
    </row>
    <row r="25" spans="1:19" s="3" customFormat="1" ht="18" customHeight="1">
      <c r="A25" s="6"/>
      <c r="B25" s="93" t="s">
        <v>3</v>
      </c>
      <c r="C25" s="93">
        <f t="shared" ref="C25:K25" si="1">SUM(C10:C24)</f>
        <v>3172327094</v>
      </c>
      <c r="D25" s="93">
        <f t="shared" si="1"/>
        <v>2818536114</v>
      </c>
      <c r="E25" s="93">
        <f t="shared" si="1"/>
        <v>3101303506</v>
      </c>
      <c r="F25" s="93">
        <f t="shared" si="1"/>
        <v>3364496389</v>
      </c>
      <c r="G25" s="93">
        <f t="shared" si="1"/>
        <v>3582469729</v>
      </c>
      <c r="H25" s="93">
        <f t="shared" si="1"/>
        <v>3577855542</v>
      </c>
      <c r="I25" s="93">
        <f t="shared" si="1"/>
        <v>3757500279</v>
      </c>
      <c r="J25" s="93">
        <f t="shared" si="1"/>
        <v>3625407247</v>
      </c>
      <c r="K25" s="93">
        <f t="shared" si="1"/>
        <v>3567049318</v>
      </c>
      <c r="L25" s="93">
        <f t="shared" ref="L25:N25" si="2">SUM(L10:L24)</f>
        <v>3808645607</v>
      </c>
      <c r="M25" s="93">
        <f t="shared" si="2"/>
        <v>0</v>
      </c>
      <c r="N25" s="93">
        <f t="shared" si="2"/>
        <v>0</v>
      </c>
      <c r="O25" s="93">
        <f t="shared" ref="O25:O26" si="3">SUM(C25:N25)</f>
        <v>34375590825</v>
      </c>
      <c r="P25" s="93">
        <f>SUM(P10:P24)</f>
        <v>71992691.849999994</v>
      </c>
      <c r="Q25" s="22"/>
      <c r="R25" s="6"/>
      <c r="S25" s="1"/>
    </row>
    <row r="26" spans="1:19" s="1" customFormat="1" ht="18" customHeight="1">
      <c r="A26" s="6"/>
      <c r="B26" s="93" t="s">
        <v>10</v>
      </c>
      <c r="C26" s="93">
        <f t="shared" ref="C26:L26" si="4">C25/C27</f>
        <v>6481544.4058515858</v>
      </c>
      <c r="D26" s="93">
        <f t="shared" si="4"/>
        <v>5925153.1753873322</v>
      </c>
      <c r="E26" s="93">
        <f t="shared" si="4"/>
        <v>6465763.5901177945</v>
      </c>
      <c r="F26" s="93">
        <f t="shared" si="4"/>
        <v>7138454.5298311124</v>
      </c>
      <c r="G26" s="93">
        <f t="shared" si="4"/>
        <v>7659268.6571312509</v>
      </c>
      <c r="H26" s="93">
        <f t="shared" si="4"/>
        <v>7622026.6760401353</v>
      </c>
      <c r="I26" s="93">
        <f t="shared" si="4"/>
        <v>8116603.1861580331</v>
      </c>
      <c r="J26" s="93">
        <f t="shared" si="4"/>
        <v>7766677.1931703761</v>
      </c>
      <c r="K26" s="93">
        <f t="shared" si="4"/>
        <v>7374660.0467241416</v>
      </c>
      <c r="L26" s="93">
        <f t="shared" si="4"/>
        <v>7442540.366201587</v>
      </c>
      <c r="M26" s="93"/>
      <c r="N26" s="93"/>
      <c r="O26" s="93">
        <f t="shared" si="3"/>
        <v>71992691.826613337</v>
      </c>
      <c r="P26" s="93"/>
      <c r="Q26" s="23"/>
      <c r="R26" s="6"/>
    </row>
    <row r="27" spans="1:19" s="1" customFormat="1" ht="16.5" customHeight="1">
      <c r="A27" s="6"/>
      <c r="B27" s="93" t="s">
        <v>32</v>
      </c>
      <c r="C27" s="109">
        <v>489.44</v>
      </c>
      <c r="D27" s="109">
        <v>475.69</v>
      </c>
      <c r="E27" s="109">
        <v>479.65</v>
      </c>
      <c r="F27" s="92">
        <v>471.32</v>
      </c>
      <c r="G27" s="92">
        <v>467.73</v>
      </c>
      <c r="H27" s="92">
        <v>469.41</v>
      </c>
      <c r="I27" s="92">
        <v>462.94</v>
      </c>
      <c r="J27" s="92">
        <v>466.79</v>
      </c>
      <c r="K27" s="92">
        <v>483.69</v>
      </c>
      <c r="L27" s="92">
        <v>511.74</v>
      </c>
      <c r="M27" s="92"/>
      <c r="N27" s="92"/>
      <c r="O27" s="93"/>
      <c r="P27" s="93"/>
      <c r="Q27" s="24"/>
      <c r="R27" s="6"/>
    </row>
    <row r="28" spans="1:19" s="1" customFormat="1" ht="22.5" customHeight="1">
      <c r="A28" s="36"/>
      <c r="B28" s="8"/>
      <c r="C28" s="9"/>
      <c r="D28" s="9"/>
      <c r="E28" s="9"/>
      <c r="F28" s="9"/>
      <c r="G28" s="9"/>
      <c r="H28" s="9"/>
      <c r="I28" s="9"/>
      <c r="J28" s="9"/>
      <c r="K28" s="9"/>
      <c r="L28" s="9"/>
      <c r="M28" s="9"/>
      <c r="N28" s="9"/>
      <c r="O28" s="10"/>
      <c r="P28" s="9"/>
      <c r="Q28" s="9"/>
      <c r="R28" s="6"/>
    </row>
    <row r="29" spans="1:19" s="1" customFormat="1" ht="22.5" customHeight="1">
      <c r="A29" s="6"/>
      <c r="B29" s="250" t="s">
        <v>52</v>
      </c>
      <c r="C29" s="250"/>
      <c r="D29" s="250"/>
      <c r="E29" s="250"/>
      <c r="F29" s="250"/>
      <c r="G29" s="250"/>
      <c r="H29" s="250"/>
      <c r="I29" s="250"/>
      <c r="J29" s="250"/>
      <c r="K29" s="250"/>
      <c r="L29" s="250"/>
      <c r="M29" s="250"/>
      <c r="N29" s="250"/>
      <c r="O29" s="250"/>
      <c r="P29" s="250"/>
      <c r="Q29" s="23"/>
      <c r="R29" s="6"/>
    </row>
    <row r="30" spans="1:19" s="1" customFormat="1" ht="11.25">
      <c r="A30" s="6"/>
      <c r="B30" s="48" t="s">
        <v>13</v>
      </c>
      <c r="C30" s="49" t="s">
        <v>43</v>
      </c>
      <c r="D30" s="49" t="s">
        <v>44</v>
      </c>
      <c r="E30" s="49" t="s">
        <v>45</v>
      </c>
      <c r="F30" s="49" t="s">
        <v>46</v>
      </c>
      <c r="G30" s="49" t="s">
        <v>47</v>
      </c>
      <c r="H30" s="49" t="s">
        <v>48</v>
      </c>
      <c r="I30" s="49" t="s">
        <v>49</v>
      </c>
      <c r="J30" s="49" t="s">
        <v>50</v>
      </c>
      <c r="K30" s="49" t="s">
        <v>51</v>
      </c>
      <c r="L30" s="49" t="s">
        <v>0</v>
      </c>
      <c r="M30" s="49" t="s">
        <v>1</v>
      </c>
      <c r="N30" s="49" t="s">
        <v>2</v>
      </c>
      <c r="O30" s="49" t="s">
        <v>34</v>
      </c>
      <c r="P30" s="50" t="s">
        <v>35</v>
      </c>
      <c r="Q30" s="23"/>
      <c r="R30" s="6"/>
    </row>
    <row r="31" spans="1:19" s="1" customFormat="1" ht="9">
      <c r="A31" s="6"/>
      <c r="B31" s="103" t="s">
        <v>36</v>
      </c>
      <c r="C31" s="38">
        <v>146439544</v>
      </c>
      <c r="D31" s="38">
        <v>125562524</v>
      </c>
      <c r="E31" s="38">
        <v>149124451</v>
      </c>
      <c r="F31" s="38">
        <v>159540260</v>
      </c>
      <c r="G31" s="38">
        <v>182382704</v>
      </c>
      <c r="H31" s="38">
        <v>156908642</v>
      </c>
      <c r="I31" s="38">
        <v>171334666</v>
      </c>
      <c r="J31" s="38">
        <v>161704503</v>
      </c>
      <c r="K31" s="38">
        <v>154157984</v>
      </c>
      <c r="L31" s="38">
        <v>165293505</v>
      </c>
      <c r="M31" s="38"/>
      <c r="N31" s="38"/>
      <c r="O31" s="124">
        <f>SUM(C31:N31)</f>
        <v>1572448783</v>
      </c>
      <c r="P31" s="123">
        <v>3294990.19</v>
      </c>
      <c r="Q31" s="23"/>
      <c r="R31" s="6"/>
    </row>
    <row r="32" spans="1:19" s="3" customFormat="1" ht="9">
      <c r="A32" s="6"/>
      <c r="B32" s="104" t="s">
        <v>4</v>
      </c>
      <c r="C32" s="122">
        <v>306421023</v>
      </c>
      <c r="D32" s="122">
        <v>273696510</v>
      </c>
      <c r="E32" s="122">
        <v>287162605</v>
      </c>
      <c r="F32" s="122">
        <v>327938031</v>
      </c>
      <c r="G32" s="122">
        <v>346412172</v>
      </c>
      <c r="H32" s="122">
        <v>348646167</v>
      </c>
      <c r="I32" s="122">
        <v>361966298</v>
      </c>
      <c r="J32" s="122">
        <v>346606534</v>
      </c>
      <c r="K32" s="122">
        <v>344040363</v>
      </c>
      <c r="L32" s="122">
        <v>348572884</v>
      </c>
      <c r="M32" s="122"/>
      <c r="N32" s="122"/>
      <c r="O32" s="122">
        <f t="shared" ref="O32:O45" si="5">SUM(C32:N32)</f>
        <v>3291462587</v>
      </c>
      <c r="P32" s="122">
        <v>6896120.3200000003</v>
      </c>
      <c r="Q32" s="22"/>
      <c r="R32" s="6"/>
      <c r="S32" s="1"/>
    </row>
    <row r="33" spans="1:19" s="3" customFormat="1" ht="9">
      <c r="A33" s="6"/>
      <c r="B33" s="98" t="s">
        <v>80</v>
      </c>
      <c r="C33" s="38">
        <v>108231245</v>
      </c>
      <c r="D33" s="38">
        <v>94452514</v>
      </c>
      <c r="E33" s="38">
        <v>119653447</v>
      </c>
      <c r="F33" s="38">
        <v>125978094</v>
      </c>
      <c r="G33" s="38">
        <v>135007589</v>
      </c>
      <c r="H33" s="38">
        <v>135670297</v>
      </c>
      <c r="I33" s="38">
        <v>134185517</v>
      </c>
      <c r="J33" s="38">
        <v>134818039</v>
      </c>
      <c r="K33" s="38">
        <v>141049775</v>
      </c>
      <c r="L33" s="38">
        <v>140073166</v>
      </c>
      <c r="M33" s="38"/>
      <c r="N33" s="38"/>
      <c r="O33" s="124">
        <f t="shared" si="5"/>
        <v>1269119683</v>
      </c>
      <c r="P33" s="123">
        <v>2658112.7000000002</v>
      </c>
      <c r="Q33" s="22"/>
      <c r="R33" s="6"/>
      <c r="S33" s="1"/>
    </row>
    <row r="34" spans="1:19" s="3" customFormat="1" ht="9">
      <c r="A34" s="6"/>
      <c r="B34" s="104" t="s">
        <v>37</v>
      </c>
      <c r="C34" s="122">
        <v>80883451</v>
      </c>
      <c r="D34" s="122">
        <v>79962617</v>
      </c>
      <c r="E34" s="122">
        <v>47639007</v>
      </c>
      <c r="F34" s="122">
        <v>54439678</v>
      </c>
      <c r="G34" s="122">
        <v>54234158</v>
      </c>
      <c r="H34" s="122">
        <v>55637992</v>
      </c>
      <c r="I34" s="122">
        <v>59893174</v>
      </c>
      <c r="J34" s="122">
        <v>58017653</v>
      </c>
      <c r="K34" s="122">
        <v>57101369</v>
      </c>
      <c r="L34" s="122">
        <v>74777734</v>
      </c>
      <c r="M34" s="122"/>
      <c r="N34" s="122"/>
      <c r="O34" s="122">
        <f t="shared" si="5"/>
        <v>622586833</v>
      </c>
      <c r="P34" s="122">
        <v>1300504.19</v>
      </c>
      <c r="Q34" s="22"/>
      <c r="R34" s="6"/>
      <c r="S34" s="1"/>
    </row>
    <row r="35" spans="1:19" s="3" customFormat="1" ht="9">
      <c r="A35" s="6"/>
      <c r="B35" s="105" t="s">
        <v>131</v>
      </c>
      <c r="C35" s="37">
        <v>316718741</v>
      </c>
      <c r="D35" s="37">
        <v>281610023</v>
      </c>
      <c r="E35" s="37">
        <v>326677362</v>
      </c>
      <c r="F35" s="37">
        <v>373183218</v>
      </c>
      <c r="G35" s="37">
        <v>406921452</v>
      </c>
      <c r="H35" s="37">
        <v>374248228</v>
      </c>
      <c r="I35" s="37">
        <v>448501945</v>
      </c>
      <c r="J35" s="37">
        <v>396621807</v>
      </c>
      <c r="K35" s="37">
        <v>415957400</v>
      </c>
      <c r="L35" s="37">
        <v>480299549</v>
      </c>
      <c r="M35" s="37"/>
      <c r="N35" s="37"/>
      <c r="O35" s="124">
        <f t="shared" si="5"/>
        <v>3820739725</v>
      </c>
      <c r="P35" s="123">
        <v>7996251.1500000004</v>
      </c>
      <c r="Q35" s="22"/>
      <c r="R35" s="6"/>
      <c r="S35" s="1"/>
    </row>
    <row r="36" spans="1:19" s="3" customFormat="1" ht="9">
      <c r="A36" s="6"/>
      <c r="B36" s="104" t="s">
        <v>18</v>
      </c>
      <c r="C36" s="122">
        <v>881324424</v>
      </c>
      <c r="D36" s="122">
        <v>756678324</v>
      </c>
      <c r="E36" s="122">
        <v>839277540</v>
      </c>
      <c r="F36" s="122">
        <v>909446466</v>
      </c>
      <c r="G36" s="122">
        <v>933772496</v>
      </c>
      <c r="H36" s="122">
        <v>982756892</v>
      </c>
      <c r="I36" s="122">
        <v>1037983984</v>
      </c>
      <c r="J36" s="122">
        <v>1018040801</v>
      </c>
      <c r="K36" s="122">
        <v>923725684</v>
      </c>
      <c r="L36" s="122">
        <v>1044736319</v>
      </c>
      <c r="M36" s="122"/>
      <c r="N36" s="122"/>
      <c r="O36" s="122">
        <f t="shared" si="5"/>
        <v>9327742930</v>
      </c>
      <c r="P36" s="122">
        <v>19535092.780000001</v>
      </c>
      <c r="Q36" s="22"/>
      <c r="R36" s="6"/>
      <c r="S36" s="1"/>
    </row>
    <row r="37" spans="1:19" s="3" customFormat="1" ht="9">
      <c r="A37" s="6"/>
      <c r="B37" s="105" t="s">
        <v>5</v>
      </c>
      <c r="C37" s="38">
        <v>73100342</v>
      </c>
      <c r="D37" s="38">
        <v>70041541</v>
      </c>
      <c r="E37" s="38">
        <v>68418209</v>
      </c>
      <c r="F37" s="38">
        <v>66948230</v>
      </c>
      <c r="G37" s="38">
        <v>76350281</v>
      </c>
      <c r="H37" s="38">
        <v>81150686</v>
      </c>
      <c r="I37" s="38">
        <v>80456997</v>
      </c>
      <c r="J37" s="38">
        <v>68105301</v>
      </c>
      <c r="K37" s="38">
        <v>87300113</v>
      </c>
      <c r="L37" s="38">
        <v>70457192</v>
      </c>
      <c r="M37" s="38"/>
      <c r="N37" s="38"/>
      <c r="O37" s="124">
        <f t="shared" si="5"/>
        <v>742328892</v>
      </c>
      <c r="P37" s="123">
        <v>1555263.42</v>
      </c>
      <c r="Q37" s="22"/>
      <c r="R37" s="6"/>
      <c r="S37" s="1"/>
    </row>
    <row r="38" spans="1:19" s="3" customFormat="1" ht="9">
      <c r="A38" s="6"/>
      <c r="B38" s="104" t="s">
        <v>6</v>
      </c>
      <c r="C38" s="122">
        <v>115947704</v>
      </c>
      <c r="D38" s="122">
        <v>95572748</v>
      </c>
      <c r="E38" s="122">
        <v>106535508</v>
      </c>
      <c r="F38" s="122">
        <v>103445509</v>
      </c>
      <c r="G38" s="122">
        <v>126294461</v>
      </c>
      <c r="H38" s="122">
        <v>132510033</v>
      </c>
      <c r="I38" s="122">
        <v>130159962</v>
      </c>
      <c r="J38" s="122">
        <v>135106688</v>
      </c>
      <c r="K38" s="122">
        <v>117653649</v>
      </c>
      <c r="L38" s="122">
        <v>123783678</v>
      </c>
      <c r="M38" s="122"/>
      <c r="N38" s="122"/>
      <c r="O38" s="122">
        <f t="shared" si="5"/>
        <v>1187009940</v>
      </c>
      <c r="P38" s="122">
        <v>2487437.31</v>
      </c>
      <c r="Q38" s="22"/>
      <c r="R38" s="6"/>
      <c r="S38" s="1"/>
    </row>
    <row r="39" spans="1:19" s="3" customFormat="1" ht="9">
      <c r="A39" s="6"/>
      <c r="B39" s="105" t="s">
        <v>7</v>
      </c>
      <c r="C39" s="38">
        <v>9278272</v>
      </c>
      <c r="D39" s="38">
        <v>9453103</v>
      </c>
      <c r="E39" s="38">
        <v>3457664</v>
      </c>
      <c r="F39" s="38">
        <v>6520861</v>
      </c>
      <c r="G39" s="38">
        <v>4233582</v>
      </c>
      <c r="H39" s="38">
        <v>5508976</v>
      </c>
      <c r="I39" s="38">
        <v>6323052</v>
      </c>
      <c r="J39" s="38">
        <v>6861380</v>
      </c>
      <c r="K39" s="38">
        <v>5921841</v>
      </c>
      <c r="L39" s="38">
        <v>5817354</v>
      </c>
      <c r="M39" s="38"/>
      <c r="N39" s="38"/>
      <c r="O39" s="124">
        <f t="shared" si="5"/>
        <v>63376085</v>
      </c>
      <c r="P39" s="123">
        <v>132629.03</v>
      </c>
      <c r="Q39" s="22"/>
      <c r="R39" s="6"/>
      <c r="S39" s="1"/>
    </row>
    <row r="40" spans="1:19" s="3" customFormat="1" ht="9">
      <c r="A40" s="6"/>
      <c r="B40" s="104" t="s">
        <v>8</v>
      </c>
      <c r="C40" s="122">
        <v>377567750</v>
      </c>
      <c r="D40" s="122">
        <v>317823165</v>
      </c>
      <c r="E40" s="122">
        <v>370264112</v>
      </c>
      <c r="F40" s="122">
        <v>408825906</v>
      </c>
      <c r="G40" s="122">
        <v>436970803</v>
      </c>
      <c r="H40" s="122">
        <v>441051962</v>
      </c>
      <c r="I40" s="122">
        <v>457185426</v>
      </c>
      <c r="J40" s="122">
        <v>450976302</v>
      </c>
      <c r="K40" s="122">
        <v>441871449</v>
      </c>
      <c r="L40" s="122">
        <v>452375519</v>
      </c>
      <c r="M40" s="122"/>
      <c r="N40" s="122"/>
      <c r="O40" s="122">
        <f t="shared" si="5"/>
        <v>4154912394</v>
      </c>
      <c r="P40" s="122">
        <v>8703966.2300000004</v>
      </c>
      <c r="Q40" s="22"/>
      <c r="R40" s="6"/>
      <c r="S40" s="1"/>
    </row>
    <row r="41" spans="1:19" s="3" customFormat="1" ht="9">
      <c r="A41" s="6"/>
      <c r="B41" s="103" t="s">
        <v>14</v>
      </c>
      <c r="C41" s="38">
        <v>46715629</v>
      </c>
      <c r="D41" s="38">
        <v>43745233</v>
      </c>
      <c r="E41" s="38">
        <v>47740224</v>
      </c>
      <c r="F41" s="38">
        <v>48169742</v>
      </c>
      <c r="G41" s="38">
        <v>49124686</v>
      </c>
      <c r="H41" s="38">
        <v>45512129</v>
      </c>
      <c r="I41" s="38">
        <v>46568166</v>
      </c>
      <c r="J41" s="38">
        <v>65028657</v>
      </c>
      <c r="K41" s="38">
        <v>47925397</v>
      </c>
      <c r="L41" s="38">
        <v>56847612</v>
      </c>
      <c r="M41" s="38"/>
      <c r="N41" s="38"/>
      <c r="O41" s="124">
        <f t="shared" si="5"/>
        <v>497377475</v>
      </c>
      <c r="P41" s="123">
        <v>1041198.1</v>
      </c>
      <c r="Q41" s="22"/>
      <c r="R41" s="6"/>
      <c r="S41" s="1"/>
    </row>
    <row r="42" spans="1:19" s="3" customFormat="1" ht="9">
      <c r="A42" s="6"/>
      <c r="B42" s="104" t="s">
        <v>15</v>
      </c>
      <c r="C42" s="122">
        <v>202567587</v>
      </c>
      <c r="D42" s="122">
        <v>183617006</v>
      </c>
      <c r="E42" s="122">
        <v>224571644</v>
      </c>
      <c r="F42" s="122">
        <v>236785837</v>
      </c>
      <c r="G42" s="122">
        <v>261451579</v>
      </c>
      <c r="H42" s="122">
        <v>254553130</v>
      </c>
      <c r="I42" s="122">
        <v>246589617</v>
      </c>
      <c r="J42" s="122">
        <v>239604508</v>
      </c>
      <c r="K42" s="122">
        <v>259692292</v>
      </c>
      <c r="L42" s="122">
        <v>255884940</v>
      </c>
      <c r="M42" s="122"/>
      <c r="N42" s="122"/>
      <c r="O42" s="122">
        <f t="shared" si="5"/>
        <v>2365318140</v>
      </c>
      <c r="P42" s="122">
        <v>4954618.12</v>
      </c>
      <c r="Q42" s="22"/>
      <c r="R42" s="6"/>
      <c r="S42" s="1"/>
    </row>
    <row r="43" spans="1:19" s="3" customFormat="1" ht="9">
      <c r="A43" s="6"/>
      <c r="B43" s="103" t="s">
        <v>16</v>
      </c>
      <c r="C43" s="38">
        <v>118267194</v>
      </c>
      <c r="D43" s="38">
        <v>125114881</v>
      </c>
      <c r="E43" s="38">
        <v>111291130</v>
      </c>
      <c r="F43" s="38">
        <v>132858186</v>
      </c>
      <c r="G43" s="38">
        <v>127384191</v>
      </c>
      <c r="H43" s="38">
        <v>127030268</v>
      </c>
      <c r="I43" s="38">
        <v>132222473</v>
      </c>
      <c r="J43" s="38">
        <v>128943077</v>
      </c>
      <c r="K43" s="38">
        <v>129255320</v>
      </c>
      <c r="L43" s="38">
        <v>128527526</v>
      </c>
      <c r="M43" s="38"/>
      <c r="N43" s="38"/>
      <c r="O43" s="124">
        <f t="shared" si="5"/>
        <v>1260894246</v>
      </c>
      <c r="P43" s="123">
        <v>2641762.69</v>
      </c>
      <c r="Q43" s="22"/>
      <c r="R43" s="6"/>
      <c r="S43" s="1"/>
    </row>
    <row r="44" spans="1:19" s="3" customFormat="1" ht="9">
      <c r="A44" s="6"/>
      <c r="B44" s="104" t="s">
        <v>41</v>
      </c>
      <c r="C44" s="122">
        <v>98111261</v>
      </c>
      <c r="D44" s="122">
        <v>88787255</v>
      </c>
      <c r="E44" s="122">
        <v>93796943</v>
      </c>
      <c r="F44" s="122">
        <v>89184447</v>
      </c>
      <c r="G44" s="122">
        <v>97912407</v>
      </c>
      <c r="H44" s="122">
        <v>93569738</v>
      </c>
      <c r="I44" s="122">
        <v>93505187</v>
      </c>
      <c r="J44" s="122">
        <v>83981747</v>
      </c>
      <c r="K44" s="122">
        <v>93986435</v>
      </c>
      <c r="L44" s="122">
        <v>102299771</v>
      </c>
      <c r="M44" s="122"/>
      <c r="N44" s="122"/>
      <c r="O44" s="122">
        <f t="shared" si="5"/>
        <v>935135191</v>
      </c>
      <c r="P44" s="122">
        <v>1956662.87</v>
      </c>
      <c r="Q44" s="22"/>
      <c r="R44" s="6"/>
      <c r="S44" s="1"/>
    </row>
    <row r="45" spans="1:19" s="3" customFormat="1" ht="9">
      <c r="A45" s="6"/>
      <c r="B45" s="103" t="s">
        <v>17</v>
      </c>
      <c r="C45" s="38">
        <v>153765196</v>
      </c>
      <c r="D45" s="38">
        <v>151453121</v>
      </c>
      <c r="E45" s="38">
        <v>172701111</v>
      </c>
      <c r="F45" s="38">
        <v>176700052</v>
      </c>
      <c r="G45" s="38">
        <v>189959650</v>
      </c>
      <c r="H45" s="38">
        <v>189465315</v>
      </c>
      <c r="I45" s="38">
        <v>188823426</v>
      </c>
      <c r="J45" s="38">
        <v>175368751</v>
      </c>
      <c r="K45" s="38">
        <v>193979650</v>
      </c>
      <c r="L45" s="38">
        <v>183699227</v>
      </c>
      <c r="M45" s="38"/>
      <c r="N45" s="38"/>
      <c r="O45" s="124">
        <f t="shared" si="5"/>
        <v>1775915499</v>
      </c>
      <c r="P45" s="123">
        <v>3720849.09</v>
      </c>
      <c r="Q45" s="22"/>
      <c r="R45" s="6"/>
      <c r="S45" s="1"/>
    </row>
    <row r="46" spans="1:19" s="1" customFormat="1" ht="18" customHeight="1">
      <c r="A46" s="6"/>
      <c r="B46" s="93" t="s">
        <v>3</v>
      </c>
      <c r="C46" s="93">
        <f t="shared" ref="C46:K46" si="6">SUM(C31:C45)</f>
        <v>3035339363</v>
      </c>
      <c r="D46" s="93">
        <f t="shared" si="6"/>
        <v>2697570565</v>
      </c>
      <c r="E46" s="93">
        <f t="shared" si="6"/>
        <v>2968310957</v>
      </c>
      <c r="F46" s="93">
        <f t="shared" si="6"/>
        <v>3219964517</v>
      </c>
      <c r="G46" s="93">
        <f t="shared" si="6"/>
        <v>3428412211</v>
      </c>
      <c r="H46" s="93">
        <f t="shared" si="6"/>
        <v>3424220455</v>
      </c>
      <c r="I46" s="93">
        <f t="shared" si="6"/>
        <v>3595699890</v>
      </c>
      <c r="J46" s="93">
        <f t="shared" si="6"/>
        <v>3469785748</v>
      </c>
      <c r="K46" s="93">
        <f t="shared" si="6"/>
        <v>3413618721</v>
      </c>
      <c r="L46" s="93">
        <f t="shared" ref="L46:N46" si="7">SUM(L31:L45)</f>
        <v>3633445976</v>
      </c>
      <c r="M46" s="93">
        <f t="shared" si="7"/>
        <v>0</v>
      </c>
      <c r="N46" s="93">
        <f t="shared" si="7"/>
        <v>0</v>
      </c>
      <c r="O46" s="93">
        <f t="shared" ref="O46:O47" si="8">SUM(C46:N46)</f>
        <v>32886368403</v>
      </c>
      <c r="P46" s="93">
        <f>SUM(P31:P45)</f>
        <v>68875458.189999998</v>
      </c>
      <c r="Q46" s="23"/>
      <c r="R46" s="6"/>
    </row>
    <row r="47" spans="1:19" s="1" customFormat="1" ht="18" customHeight="1">
      <c r="A47" s="6"/>
      <c r="B47" s="93" t="s">
        <v>10</v>
      </c>
      <c r="C47" s="93">
        <f t="shared" ref="C47:L47" si="9">C46/C48</f>
        <v>6201657.7374141878</v>
      </c>
      <c r="D47" s="93">
        <f t="shared" si="9"/>
        <v>5670858.2585297143</v>
      </c>
      <c r="E47" s="93">
        <f t="shared" si="9"/>
        <v>6188493.6036693426</v>
      </c>
      <c r="F47" s="93">
        <f t="shared" si="9"/>
        <v>6831801.1478401087</v>
      </c>
      <c r="G47" s="93">
        <f t="shared" si="9"/>
        <v>7329895.9036196098</v>
      </c>
      <c r="H47" s="93">
        <f t="shared" si="9"/>
        <v>7294732.6537568429</v>
      </c>
      <c r="I47" s="93">
        <f t="shared" si="9"/>
        <v>7767097.0104117161</v>
      </c>
      <c r="J47" s="93">
        <f t="shared" si="9"/>
        <v>7433290.6617536787</v>
      </c>
      <c r="K47" s="93">
        <f t="shared" si="9"/>
        <v>7057451.510264839</v>
      </c>
      <c r="L47" s="93">
        <f t="shared" si="9"/>
        <v>7100179.7318951031</v>
      </c>
      <c r="M47" s="93"/>
      <c r="N47" s="93"/>
      <c r="O47" s="93">
        <f t="shared" si="8"/>
        <v>68875458.219155133</v>
      </c>
      <c r="P47" s="93"/>
      <c r="Q47" s="23"/>
      <c r="R47" s="6"/>
    </row>
    <row r="48" spans="1:19" s="1" customFormat="1" ht="16.5" customHeight="1">
      <c r="A48" s="6"/>
      <c r="B48" s="93" t="s">
        <v>32</v>
      </c>
      <c r="C48" s="109">
        <v>489.44</v>
      </c>
      <c r="D48" s="109">
        <v>475.69</v>
      </c>
      <c r="E48" s="109">
        <v>479.65</v>
      </c>
      <c r="F48" s="92">
        <v>471.32</v>
      </c>
      <c r="G48" s="92">
        <v>467.73</v>
      </c>
      <c r="H48" s="92">
        <v>469.41</v>
      </c>
      <c r="I48" s="92">
        <v>462.94</v>
      </c>
      <c r="J48" s="92">
        <v>466.79</v>
      </c>
      <c r="K48" s="92">
        <v>483.69</v>
      </c>
      <c r="L48" s="92">
        <v>511.74</v>
      </c>
      <c r="M48" s="92"/>
      <c r="N48" s="92"/>
      <c r="O48" s="93"/>
      <c r="P48" s="93"/>
      <c r="Q48" s="24"/>
      <c r="R48" s="6"/>
    </row>
    <row r="50" spans="11:11">
      <c r="K50" s="129"/>
    </row>
  </sheetData>
  <mergeCells count="2">
    <mergeCell ref="B8:P8"/>
    <mergeCell ref="B29:P29"/>
  </mergeCells>
  <printOptions horizontalCentered="1"/>
  <pageMargins left="0.39370078740157483" right="0.39370078740157483" top="0.39370078740157483" bottom="0.78740157480314965" header="0.31496062992125984" footer="0.31496062992125984"/>
  <pageSetup scale="94" orientation="landscape" r:id="rId1"/>
  <headerFooter>
    <oddFooter>&amp;L&amp;9www.scj.cl
&amp;D&amp;R&amp;8División de Estudios</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T68"/>
  <sheetViews>
    <sheetView showGridLines="0" zoomScaleNormal="100" workbookViewId="0"/>
  </sheetViews>
  <sheetFormatPr baseColWidth="10" defaultRowHeight="14.25"/>
  <cols>
    <col min="1" max="1" width="4.140625" style="52" customWidth="1"/>
    <col min="2" max="2" width="20.85546875" style="17" customWidth="1"/>
    <col min="3" max="14" width="10" style="17" customWidth="1"/>
    <col min="15" max="16" width="10.7109375" style="17" customWidth="1"/>
    <col min="17" max="17" width="1" style="17" customWidth="1"/>
    <col min="18" max="16384" width="11.42578125" style="17"/>
  </cols>
  <sheetData>
    <row r="1" spans="1:18" ht="10.5" customHeight="1"/>
    <row r="2" spans="1:18" ht="10.5" customHeight="1"/>
    <row r="3" spans="1:18" ht="10.5" customHeight="1"/>
    <row r="4" spans="1:18" ht="10.5" customHeight="1"/>
    <row r="5" spans="1:18" ht="10.5" customHeight="1"/>
    <row r="6" spans="1:18" ht="10.5" customHeight="1"/>
    <row r="7" spans="1:18" ht="49.5" customHeight="1">
      <c r="P7" s="65"/>
    </row>
    <row r="8" spans="1:18" s="58" customFormat="1" ht="22.5" customHeight="1">
      <c r="A8" s="56"/>
      <c r="B8" s="253" t="s">
        <v>53</v>
      </c>
      <c r="C8" s="254"/>
      <c r="D8" s="254"/>
      <c r="E8" s="254"/>
      <c r="F8" s="254"/>
      <c r="G8" s="254"/>
      <c r="H8" s="254"/>
      <c r="I8" s="254"/>
      <c r="J8" s="254"/>
      <c r="K8" s="254"/>
      <c r="L8" s="254"/>
      <c r="M8" s="254"/>
      <c r="N8" s="254"/>
      <c r="O8" s="255"/>
      <c r="P8" s="65"/>
      <c r="Q8" s="65"/>
      <c r="R8" s="56"/>
    </row>
    <row r="9" spans="1:18" s="58" customFormat="1" ht="11.25" customHeight="1">
      <c r="A9" s="56"/>
      <c r="B9" s="78" t="s">
        <v>13</v>
      </c>
      <c r="C9" s="79" t="s">
        <v>43</v>
      </c>
      <c r="D9" s="79" t="s">
        <v>44</v>
      </c>
      <c r="E9" s="79" t="s">
        <v>45</v>
      </c>
      <c r="F9" s="79" t="s">
        <v>46</v>
      </c>
      <c r="G9" s="79" t="s">
        <v>47</v>
      </c>
      <c r="H9" s="79" t="s">
        <v>48</v>
      </c>
      <c r="I9" s="79" t="s">
        <v>49</v>
      </c>
      <c r="J9" s="79" t="s">
        <v>50</v>
      </c>
      <c r="K9" s="79" t="s">
        <v>51</v>
      </c>
      <c r="L9" s="79" t="s">
        <v>0</v>
      </c>
      <c r="M9" s="79" t="s">
        <v>1</v>
      </c>
      <c r="N9" s="79" t="s">
        <v>2</v>
      </c>
      <c r="O9" s="80" t="s">
        <v>3</v>
      </c>
      <c r="P9" s="65"/>
      <c r="Q9" s="65"/>
      <c r="R9" s="56"/>
    </row>
    <row r="10" spans="1:18" s="58" customFormat="1" ht="9">
      <c r="A10" s="56"/>
      <c r="B10" s="105" t="s">
        <v>36</v>
      </c>
      <c r="C10" s="39">
        <v>21767</v>
      </c>
      <c r="D10" s="39">
        <v>18419</v>
      </c>
      <c r="E10" s="39">
        <v>23375</v>
      </c>
      <c r="F10" s="39">
        <v>24685</v>
      </c>
      <c r="G10" s="39">
        <v>25836</v>
      </c>
      <c r="H10" s="39">
        <v>24779</v>
      </c>
      <c r="I10" s="39">
        <v>25750</v>
      </c>
      <c r="J10" s="39">
        <v>26556</v>
      </c>
      <c r="K10" s="39">
        <v>24756</v>
      </c>
      <c r="L10" s="39">
        <v>27437</v>
      </c>
      <c r="M10" s="39"/>
      <c r="N10" s="39"/>
      <c r="O10" s="84">
        <f>SUM(C10:N10)</f>
        <v>243360</v>
      </c>
      <c r="P10" s="65"/>
      <c r="Q10" s="65"/>
      <c r="R10" s="56"/>
    </row>
    <row r="11" spans="1:18" s="57" customFormat="1" ht="9">
      <c r="A11" s="56"/>
      <c r="B11" s="106" t="s">
        <v>4</v>
      </c>
      <c r="C11" s="125">
        <v>51369</v>
      </c>
      <c r="D11" s="125">
        <v>45964</v>
      </c>
      <c r="E11" s="125">
        <v>44349</v>
      </c>
      <c r="F11" s="125">
        <v>43431</v>
      </c>
      <c r="G11" s="125">
        <v>44053</v>
      </c>
      <c r="H11" s="125">
        <v>48056</v>
      </c>
      <c r="I11" s="125">
        <v>47442</v>
      </c>
      <c r="J11" s="125">
        <v>43880</v>
      </c>
      <c r="K11" s="125">
        <v>42442</v>
      </c>
      <c r="L11" s="125">
        <v>44221</v>
      </c>
      <c r="M11" s="125"/>
      <c r="N11" s="125"/>
      <c r="O11" s="125">
        <f>SUM(C11:N11)</f>
        <v>455207</v>
      </c>
      <c r="P11" s="65"/>
      <c r="Q11" s="65"/>
      <c r="R11" s="68"/>
    </row>
    <row r="12" spans="1:18" s="57" customFormat="1" ht="9">
      <c r="A12" s="56"/>
      <c r="B12" s="98" t="s">
        <v>80</v>
      </c>
      <c r="C12" s="39">
        <v>20730</v>
      </c>
      <c r="D12" s="39">
        <v>19173</v>
      </c>
      <c r="E12" s="39">
        <v>20428</v>
      </c>
      <c r="F12" s="39">
        <v>20202</v>
      </c>
      <c r="G12" s="39">
        <v>20793</v>
      </c>
      <c r="H12" s="39">
        <v>21279</v>
      </c>
      <c r="I12" s="39">
        <v>22721</v>
      </c>
      <c r="J12" s="39">
        <v>22453</v>
      </c>
      <c r="K12" s="39">
        <v>23245</v>
      </c>
      <c r="L12" s="39">
        <v>25687</v>
      </c>
      <c r="M12" s="39"/>
      <c r="N12" s="39"/>
      <c r="O12" s="84">
        <f>SUM(C12:N12)</f>
        <v>216711</v>
      </c>
      <c r="P12" s="65"/>
      <c r="Q12" s="65"/>
      <c r="R12" s="68"/>
    </row>
    <row r="13" spans="1:18" s="57" customFormat="1" ht="9">
      <c r="A13" s="56"/>
      <c r="B13" s="106" t="s">
        <v>37</v>
      </c>
      <c r="C13" s="125">
        <v>30721</v>
      </c>
      <c r="D13" s="125">
        <v>37415</v>
      </c>
      <c r="E13" s="125">
        <v>17467</v>
      </c>
      <c r="F13" s="125">
        <v>17910</v>
      </c>
      <c r="G13" s="125">
        <v>18305</v>
      </c>
      <c r="H13" s="125">
        <v>19660</v>
      </c>
      <c r="I13" s="125">
        <v>21593</v>
      </c>
      <c r="J13" s="125">
        <v>23092</v>
      </c>
      <c r="K13" s="125">
        <v>20987</v>
      </c>
      <c r="L13" s="125">
        <v>24707</v>
      </c>
      <c r="M13" s="125"/>
      <c r="N13" s="125"/>
      <c r="O13" s="125">
        <f>SUM(C13:N13)</f>
        <v>231857</v>
      </c>
      <c r="P13" s="65"/>
      <c r="Q13" s="65"/>
      <c r="R13" s="68"/>
    </row>
    <row r="14" spans="1:18" s="57" customFormat="1" ht="9">
      <c r="A14" s="56"/>
      <c r="B14" s="105" t="s">
        <v>131</v>
      </c>
      <c r="C14" s="39">
        <v>49027</v>
      </c>
      <c r="D14" s="39">
        <v>52312</v>
      </c>
      <c r="E14" s="39">
        <v>44652</v>
      </c>
      <c r="F14" s="39">
        <v>42662</v>
      </c>
      <c r="G14" s="39">
        <v>48640</v>
      </c>
      <c r="H14" s="39">
        <v>49593</v>
      </c>
      <c r="I14" s="39">
        <v>61850</v>
      </c>
      <c r="J14" s="39">
        <v>53347</v>
      </c>
      <c r="K14" s="39">
        <v>51703</v>
      </c>
      <c r="L14" s="39">
        <v>51628</v>
      </c>
      <c r="M14" s="39"/>
      <c r="N14" s="39"/>
      <c r="O14" s="84">
        <f>SUM(C14:N14)</f>
        <v>505414</v>
      </c>
      <c r="P14" s="65"/>
      <c r="Q14" s="65"/>
      <c r="R14" s="68"/>
    </row>
    <row r="15" spans="1:18" s="57" customFormat="1" ht="9">
      <c r="A15" s="56"/>
      <c r="B15" s="106" t="s">
        <v>18</v>
      </c>
      <c r="C15" s="125">
        <v>102301</v>
      </c>
      <c r="D15" s="125">
        <v>92834</v>
      </c>
      <c r="E15" s="125">
        <v>87643</v>
      </c>
      <c r="F15" s="125">
        <v>96814</v>
      </c>
      <c r="G15" s="125">
        <v>99341</v>
      </c>
      <c r="H15" s="125">
        <v>100440</v>
      </c>
      <c r="I15" s="125">
        <v>115248</v>
      </c>
      <c r="J15" s="125">
        <v>104021</v>
      </c>
      <c r="K15" s="125">
        <v>96422</v>
      </c>
      <c r="L15" s="125">
        <v>114851</v>
      </c>
      <c r="M15" s="125"/>
      <c r="N15" s="125"/>
      <c r="O15" s="125">
        <f t="shared" ref="O15:O23" si="0">SUM(C15:N15)</f>
        <v>1009915</v>
      </c>
      <c r="P15" s="65"/>
      <c r="Q15" s="65"/>
      <c r="R15" s="68"/>
    </row>
    <row r="16" spans="1:18" s="57" customFormat="1" ht="9">
      <c r="A16" s="56"/>
      <c r="B16" s="105" t="s">
        <v>5</v>
      </c>
      <c r="C16" s="39">
        <v>15322</v>
      </c>
      <c r="D16" s="39">
        <v>15700</v>
      </c>
      <c r="E16" s="39">
        <v>17516</v>
      </c>
      <c r="F16" s="39">
        <v>13621</v>
      </c>
      <c r="G16" s="39">
        <v>13582</v>
      </c>
      <c r="H16" s="39">
        <v>15304</v>
      </c>
      <c r="I16" s="39">
        <v>14986</v>
      </c>
      <c r="J16" s="39">
        <v>12998</v>
      </c>
      <c r="K16" s="39">
        <v>12678</v>
      </c>
      <c r="L16" s="39">
        <v>12650</v>
      </c>
      <c r="M16" s="39"/>
      <c r="N16" s="39"/>
      <c r="O16" s="84">
        <f t="shared" si="0"/>
        <v>144357</v>
      </c>
      <c r="P16" s="65"/>
      <c r="Q16" s="65"/>
      <c r="R16" s="68"/>
    </row>
    <row r="17" spans="1:18" s="57" customFormat="1" ht="9">
      <c r="A17" s="56"/>
      <c r="B17" s="106" t="s">
        <v>6</v>
      </c>
      <c r="C17" s="125">
        <v>37495</v>
      </c>
      <c r="D17" s="125">
        <v>32109</v>
      </c>
      <c r="E17" s="125">
        <v>25534</v>
      </c>
      <c r="F17" s="125">
        <v>26255</v>
      </c>
      <c r="G17" s="125">
        <v>26377</v>
      </c>
      <c r="H17" s="125">
        <v>27096</v>
      </c>
      <c r="I17" s="125">
        <v>29115</v>
      </c>
      <c r="J17" s="125">
        <v>26997</v>
      </c>
      <c r="K17" s="125">
        <v>25399</v>
      </c>
      <c r="L17" s="125">
        <v>27505</v>
      </c>
      <c r="M17" s="125"/>
      <c r="N17" s="125"/>
      <c r="O17" s="125">
        <f t="shared" si="0"/>
        <v>283882</v>
      </c>
      <c r="P17" s="65"/>
      <c r="Q17" s="65"/>
      <c r="R17" s="68"/>
    </row>
    <row r="18" spans="1:18" s="57" customFormat="1" ht="9">
      <c r="A18" s="56"/>
      <c r="B18" s="105" t="s">
        <v>7</v>
      </c>
      <c r="C18" s="39">
        <v>1725</v>
      </c>
      <c r="D18" s="39">
        <v>2030</v>
      </c>
      <c r="E18" s="39">
        <v>687</v>
      </c>
      <c r="F18" s="39">
        <v>1066</v>
      </c>
      <c r="G18" s="39">
        <v>670</v>
      </c>
      <c r="H18" s="39">
        <v>1276</v>
      </c>
      <c r="I18" s="39">
        <v>1855</v>
      </c>
      <c r="J18" s="39">
        <v>1863</v>
      </c>
      <c r="K18" s="39">
        <v>1960</v>
      </c>
      <c r="L18" s="39">
        <v>1778</v>
      </c>
      <c r="M18" s="39"/>
      <c r="N18" s="39"/>
      <c r="O18" s="84">
        <f t="shared" si="0"/>
        <v>14910</v>
      </c>
      <c r="P18" s="65"/>
      <c r="Q18" s="65"/>
      <c r="R18" s="68"/>
    </row>
    <row r="19" spans="1:18" s="57" customFormat="1" ht="9">
      <c r="A19" s="56"/>
      <c r="B19" s="106" t="s">
        <v>8</v>
      </c>
      <c r="C19" s="125">
        <v>81446</v>
      </c>
      <c r="D19" s="125">
        <v>68977</v>
      </c>
      <c r="E19" s="125">
        <v>71525</v>
      </c>
      <c r="F19" s="125">
        <v>77683</v>
      </c>
      <c r="G19" s="125">
        <v>81269</v>
      </c>
      <c r="H19" s="125">
        <v>84567</v>
      </c>
      <c r="I19" s="125">
        <v>91478</v>
      </c>
      <c r="J19" s="125">
        <v>84458</v>
      </c>
      <c r="K19" s="125">
        <v>83661</v>
      </c>
      <c r="L19" s="125">
        <v>89476</v>
      </c>
      <c r="M19" s="125"/>
      <c r="N19" s="125"/>
      <c r="O19" s="125">
        <f t="shared" si="0"/>
        <v>814540</v>
      </c>
      <c r="P19" s="65"/>
      <c r="Q19" s="65"/>
      <c r="R19" s="68"/>
    </row>
    <row r="20" spans="1:18" s="57" customFormat="1" ht="9">
      <c r="A20" s="56"/>
      <c r="B20" s="105" t="s">
        <v>14</v>
      </c>
      <c r="C20" s="39">
        <v>13986</v>
      </c>
      <c r="D20" s="39">
        <v>12654</v>
      </c>
      <c r="E20" s="39">
        <v>11904</v>
      </c>
      <c r="F20" s="39">
        <v>12043</v>
      </c>
      <c r="G20" s="39">
        <v>12628</v>
      </c>
      <c r="H20" s="39">
        <v>13266</v>
      </c>
      <c r="I20" s="39">
        <v>18103</v>
      </c>
      <c r="J20" s="39">
        <v>15227</v>
      </c>
      <c r="K20" s="39">
        <v>14866</v>
      </c>
      <c r="L20" s="39">
        <v>14457</v>
      </c>
      <c r="M20" s="39"/>
      <c r="N20" s="39"/>
      <c r="O20" s="84">
        <f t="shared" si="0"/>
        <v>139134</v>
      </c>
      <c r="P20" s="65"/>
      <c r="Q20" s="65"/>
      <c r="R20" s="68"/>
    </row>
    <row r="21" spans="1:18" s="57" customFormat="1" ht="9">
      <c r="A21" s="56"/>
      <c r="B21" s="106" t="s">
        <v>15</v>
      </c>
      <c r="C21" s="125">
        <v>42816</v>
      </c>
      <c r="D21" s="125">
        <v>46339</v>
      </c>
      <c r="E21" s="125">
        <v>43601</v>
      </c>
      <c r="F21" s="125">
        <v>46388</v>
      </c>
      <c r="G21" s="125">
        <v>49077</v>
      </c>
      <c r="H21" s="125">
        <v>48954</v>
      </c>
      <c r="I21" s="125">
        <v>52450</v>
      </c>
      <c r="J21" s="125">
        <v>49287</v>
      </c>
      <c r="K21" s="125">
        <v>49048</v>
      </c>
      <c r="L21" s="125">
        <v>50686</v>
      </c>
      <c r="M21" s="125"/>
      <c r="N21" s="125"/>
      <c r="O21" s="125">
        <f t="shared" si="0"/>
        <v>478646</v>
      </c>
      <c r="P21" s="65"/>
      <c r="Q21" s="65"/>
      <c r="R21" s="68"/>
    </row>
    <row r="22" spans="1:18" s="57" customFormat="1" ht="9">
      <c r="A22" s="56"/>
      <c r="B22" s="105" t="s">
        <v>16</v>
      </c>
      <c r="C22" s="39">
        <v>35824</v>
      </c>
      <c r="D22" s="39">
        <v>40006</v>
      </c>
      <c r="E22" s="39">
        <v>30908</v>
      </c>
      <c r="F22" s="39">
        <v>30772</v>
      </c>
      <c r="G22" s="39">
        <v>34531</v>
      </c>
      <c r="H22" s="39">
        <v>32778</v>
      </c>
      <c r="I22" s="39">
        <v>33410</v>
      </c>
      <c r="J22" s="39">
        <v>28338</v>
      </c>
      <c r="K22" s="39">
        <v>29411</v>
      </c>
      <c r="L22" s="39">
        <v>31278</v>
      </c>
      <c r="M22" s="39"/>
      <c r="N22" s="39"/>
      <c r="O22" s="84">
        <f t="shared" si="0"/>
        <v>327256</v>
      </c>
      <c r="P22" s="65"/>
      <c r="Q22" s="65"/>
      <c r="R22" s="68"/>
    </row>
    <row r="23" spans="1:18" s="57" customFormat="1" ht="9">
      <c r="A23" s="56"/>
      <c r="B23" s="106" t="s">
        <v>41</v>
      </c>
      <c r="C23" s="125">
        <v>23359</v>
      </c>
      <c r="D23" s="125">
        <v>21580</v>
      </c>
      <c r="E23" s="125">
        <v>20582</v>
      </c>
      <c r="F23" s="125">
        <v>20973</v>
      </c>
      <c r="G23" s="125">
        <v>21216</v>
      </c>
      <c r="H23" s="125">
        <v>19902</v>
      </c>
      <c r="I23" s="125">
        <v>22585</v>
      </c>
      <c r="J23" s="125">
        <v>20957</v>
      </c>
      <c r="K23" s="125">
        <v>21268</v>
      </c>
      <c r="L23" s="125">
        <v>22101</v>
      </c>
      <c r="M23" s="125"/>
      <c r="N23" s="125"/>
      <c r="O23" s="125">
        <f t="shared" si="0"/>
        <v>214523</v>
      </c>
      <c r="P23" s="65"/>
      <c r="Q23" s="65"/>
      <c r="R23" s="68"/>
    </row>
    <row r="24" spans="1:18" s="57" customFormat="1" ht="9">
      <c r="A24" s="56"/>
      <c r="B24" s="105" t="s">
        <v>17</v>
      </c>
      <c r="C24" s="39">
        <v>31898</v>
      </c>
      <c r="D24" s="39">
        <v>31603</v>
      </c>
      <c r="E24" s="39">
        <v>35647</v>
      </c>
      <c r="F24" s="39">
        <v>36971</v>
      </c>
      <c r="G24" s="39">
        <v>38457</v>
      </c>
      <c r="H24" s="39">
        <v>36302</v>
      </c>
      <c r="I24" s="39">
        <v>37699</v>
      </c>
      <c r="J24" s="39">
        <v>36185</v>
      </c>
      <c r="K24" s="39">
        <v>39154</v>
      </c>
      <c r="L24" s="39">
        <v>40010</v>
      </c>
      <c r="M24" s="39"/>
      <c r="N24" s="39"/>
      <c r="O24" s="39">
        <f>SUM(C24:N24)</f>
        <v>363926</v>
      </c>
      <c r="P24" s="65"/>
      <c r="Q24" s="65"/>
      <c r="R24" s="68"/>
    </row>
    <row r="25" spans="1:18" s="58" customFormat="1" ht="16.5" customHeight="1">
      <c r="A25" s="56"/>
      <c r="B25" s="94" t="s">
        <v>3</v>
      </c>
      <c r="C25" s="95">
        <f t="shared" ref="C25:N25" si="1">SUM(C10:C24)</f>
        <v>559786</v>
      </c>
      <c r="D25" s="95">
        <f t="shared" si="1"/>
        <v>537115</v>
      </c>
      <c r="E25" s="95">
        <f t="shared" si="1"/>
        <v>495818</v>
      </c>
      <c r="F25" s="95">
        <f t="shared" si="1"/>
        <v>511476</v>
      </c>
      <c r="G25" s="95">
        <f t="shared" si="1"/>
        <v>534775</v>
      </c>
      <c r="H25" s="95">
        <f t="shared" si="1"/>
        <v>543252</v>
      </c>
      <c r="I25" s="95">
        <f t="shared" si="1"/>
        <v>596285</v>
      </c>
      <c r="J25" s="95">
        <f t="shared" si="1"/>
        <v>549659</v>
      </c>
      <c r="K25" s="95">
        <f t="shared" si="1"/>
        <v>537000</v>
      </c>
      <c r="L25" s="95">
        <f t="shared" si="1"/>
        <v>578472</v>
      </c>
      <c r="M25" s="95">
        <f t="shared" si="1"/>
        <v>0</v>
      </c>
      <c r="N25" s="95">
        <f t="shared" si="1"/>
        <v>0</v>
      </c>
      <c r="O25" s="96">
        <f>SUM(C25:N25)</f>
        <v>5443638</v>
      </c>
      <c r="P25" s="65"/>
      <c r="Q25" s="65"/>
      <c r="R25" s="56"/>
    </row>
    <row r="26" spans="1:18" s="58" customFormat="1" ht="15.75" customHeight="1">
      <c r="A26" s="66"/>
      <c r="B26" s="63"/>
      <c r="C26" s="64"/>
      <c r="D26" s="64"/>
      <c r="E26" s="64"/>
      <c r="F26" s="64"/>
      <c r="G26" s="64"/>
      <c r="H26" s="64"/>
      <c r="I26" s="64"/>
      <c r="J26" s="64"/>
      <c r="K26" s="64"/>
      <c r="L26" s="64"/>
      <c r="M26" s="64"/>
      <c r="N26" s="64"/>
      <c r="O26" s="65"/>
      <c r="P26" s="65"/>
      <c r="Q26" s="65"/>
      <c r="R26" s="56"/>
    </row>
    <row r="27" spans="1:18" s="58" customFormat="1" ht="22.5" customHeight="1">
      <c r="A27" s="56"/>
      <c r="B27" s="256" t="s">
        <v>54</v>
      </c>
      <c r="C27" s="257"/>
      <c r="D27" s="257"/>
      <c r="E27" s="257"/>
      <c r="F27" s="257"/>
      <c r="G27" s="257"/>
      <c r="H27" s="257"/>
      <c r="I27" s="257"/>
      <c r="J27" s="257"/>
      <c r="K27" s="257"/>
      <c r="L27" s="257"/>
      <c r="M27" s="257"/>
      <c r="N27" s="257"/>
      <c r="O27" s="257"/>
      <c r="P27" s="258"/>
      <c r="Q27" s="66"/>
      <c r="R27" s="56"/>
    </row>
    <row r="28" spans="1:18" s="58" customFormat="1" ht="11.25" customHeight="1">
      <c r="A28" s="56"/>
      <c r="B28" s="136" t="s">
        <v>13</v>
      </c>
      <c r="C28" s="133" t="s">
        <v>43</v>
      </c>
      <c r="D28" s="133" t="s">
        <v>44</v>
      </c>
      <c r="E28" s="133" t="s">
        <v>45</v>
      </c>
      <c r="F28" s="133" t="s">
        <v>46</v>
      </c>
      <c r="G28" s="133" t="s">
        <v>47</v>
      </c>
      <c r="H28" s="133" t="s">
        <v>48</v>
      </c>
      <c r="I28" s="133" t="s">
        <v>49</v>
      </c>
      <c r="J28" s="133" t="s">
        <v>50</v>
      </c>
      <c r="K28" s="133" t="s">
        <v>51</v>
      </c>
      <c r="L28" s="133" t="s">
        <v>0</v>
      </c>
      <c r="M28" s="133" t="s">
        <v>1</v>
      </c>
      <c r="N28" s="133" t="s">
        <v>2</v>
      </c>
      <c r="O28" s="133" t="s">
        <v>34</v>
      </c>
      <c r="P28" s="137" t="s">
        <v>35</v>
      </c>
      <c r="Q28" s="66"/>
      <c r="R28" s="56"/>
    </row>
    <row r="29" spans="1:18" s="58" customFormat="1" ht="9">
      <c r="A29" s="56"/>
      <c r="B29" s="101" t="s">
        <v>36</v>
      </c>
      <c r="C29" s="39">
        <v>57356263</v>
      </c>
      <c r="D29" s="39">
        <v>48583244</v>
      </c>
      <c r="E29" s="39">
        <v>61840433</v>
      </c>
      <c r="F29" s="39">
        <v>65437467</v>
      </c>
      <c r="G29" s="39">
        <v>69036634</v>
      </c>
      <c r="H29" s="39">
        <v>66411685</v>
      </c>
      <c r="I29" s="39">
        <v>69289903</v>
      </c>
      <c r="J29" s="39">
        <v>71601881</v>
      </c>
      <c r="K29" s="39">
        <v>66816196</v>
      </c>
      <c r="L29" s="39">
        <v>74200074</v>
      </c>
      <c r="M29" s="39"/>
      <c r="N29" s="39"/>
      <c r="O29" s="84">
        <f>SUM(C29:N29)</f>
        <v>650573780</v>
      </c>
      <c r="P29" s="84">
        <v>1362364.83</v>
      </c>
      <c r="Q29" s="66"/>
      <c r="R29" s="56"/>
    </row>
    <row r="30" spans="1:18" s="57" customFormat="1" ht="9">
      <c r="A30" s="56"/>
      <c r="B30" s="106" t="s">
        <v>4</v>
      </c>
      <c r="C30" s="125">
        <v>135357829</v>
      </c>
      <c r="D30" s="125">
        <v>121237864</v>
      </c>
      <c r="E30" s="125">
        <v>117328827</v>
      </c>
      <c r="F30" s="125">
        <v>115131238</v>
      </c>
      <c r="G30" s="125">
        <v>117714462</v>
      </c>
      <c r="H30" s="125">
        <v>128797769</v>
      </c>
      <c r="I30" s="125">
        <v>127660255</v>
      </c>
      <c r="J30" s="125">
        <v>118311889</v>
      </c>
      <c r="K30" s="125">
        <v>114550534</v>
      </c>
      <c r="L30" s="125">
        <v>119590388</v>
      </c>
      <c r="M30" s="125"/>
      <c r="N30" s="125"/>
      <c r="O30" s="125">
        <f>SUM(C30:N30)</f>
        <v>1215681055</v>
      </c>
      <c r="P30" s="125">
        <v>2546103.73</v>
      </c>
      <c r="Q30" s="81"/>
      <c r="R30" s="68"/>
    </row>
    <row r="31" spans="1:18" s="57" customFormat="1" ht="9">
      <c r="A31" s="56"/>
      <c r="B31" s="98" t="s">
        <v>80</v>
      </c>
      <c r="C31" s="39">
        <v>54623757</v>
      </c>
      <c r="D31" s="39">
        <v>50572047</v>
      </c>
      <c r="E31" s="39">
        <v>54043908</v>
      </c>
      <c r="F31" s="39">
        <v>53553482</v>
      </c>
      <c r="G31" s="39">
        <v>55561183</v>
      </c>
      <c r="H31" s="39">
        <v>57031125</v>
      </c>
      <c r="I31" s="39">
        <v>61139257</v>
      </c>
      <c r="J31" s="39">
        <v>60539126</v>
      </c>
      <c r="K31" s="39">
        <v>62738023</v>
      </c>
      <c r="L31" s="39">
        <v>69467409</v>
      </c>
      <c r="M31" s="39"/>
      <c r="N31" s="39"/>
      <c r="O31" s="84">
        <f>SUM(C31:N31)</f>
        <v>579269317</v>
      </c>
      <c r="P31" s="84">
        <v>1211714.3899999999</v>
      </c>
      <c r="Q31" s="81"/>
      <c r="R31" s="68"/>
    </row>
    <row r="32" spans="1:18" s="57" customFormat="1" ht="9">
      <c r="A32" s="56"/>
      <c r="B32" s="106" t="s">
        <v>37</v>
      </c>
      <c r="C32" s="125">
        <v>80950142</v>
      </c>
      <c r="D32" s="125">
        <v>98688423</v>
      </c>
      <c r="E32" s="125">
        <v>46210346</v>
      </c>
      <c r="F32" s="125">
        <v>47477619</v>
      </c>
      <c r="G32" s="125">
        <v>48912974</v>
      </c>
      <c r="H32" s="125">
        <v>52691946</v>
      </c>
      <c r="I32" s="125">
        <v>58103956</v>
      </c>
      <c r="J32" s="125">
        <v>62262036</v>
      </c>
      <c r="K32" s="125">
        <v>56643703</v>
      </c>
      <c r="L32" s="125">
        <v>66817117</v>
      </c>
      <c r="M32" s="125"/>
      <c r="N32" s="125"/>
      <c r="O32" s="125">
        <f>SUM(C32:N32)</f>
        <v>618758262</v>
      </c>
      <c r="P32" s="125">
        <v>1293328.99</v>
      </c>
      <c r="Q32" s="81"/>
      <c r="R32" s="68"/>
    </row>
    <row r="33" spans="1:18" s="57" customFormat="1" ht="9">
      <c r="A33" s="56"/>
      <c r="B33" s="105" t="s">
        <v>131</v>
      </c>
      <c r="C33" s="39">
        <v>129186635</v>
      </c>
      <c r="D33" s="39">
        <v>137981793</v>
      </c>
      <c r="E33" s="39">
        <v>118130438</v>
      </c>
      <c r="F33" s="39">
        <v>113092696</v>
      </c>
      <c r="G33" s="39">
        <v>129971430</v>
      </c>
      <c r="H33" s="39">
        <v>132917175</v>
      </c>
      <c r="I33" s="39">
        <v>166430310</v>
      </c>
      <c r="J33" s="39">
        <v>143837382</v>
      </c>
      <c r="K33" s="39">
        <v>139545880</v>
      </c>
      <c r="L33" s="39">
        <v>139621731</v>
      </c>
      <c r="M33" s="39"/>
      <c r="N33" s="39"/>
      <c r="O33" s="84">
        <f>SUM(C33:N33)</f>
        <v>1350715470</v>
      </c>
      <c r="P33" s="84">
        <v>2830271.77</v>
      </c>
      <c r="Q33" s="81"/>
      <c r="R33" s="68"/>
    </row>
    <row r="34" spans="1:18" s="57" customFormat="1" ht="9">
      <c r="A34" s="56"/>
      <c r="B34" s="106" t="s">
        <v>18</v>
      </c>
      <c r="C34" s="125">
        <v>269564158</v>
      </c>
      <c r="D34" s="125">
        <v>244865457</v>
      </c>
      <c r="E34" s="125">
        <v>231866568</v>
      </c>
      <c r="F34" s="125">
        <v>256644233</v>
      </c>
      <c r="G34" s="125">
        <v>265450080</v>
      </c>
      <c r="H34" s="125">
        <v>269195270</v>
      </c>
      <c r="I34" s="125">
        <v>310117386</v>
      </c>
      <c r="J34" s="125">
        <v>280467661</v>
      </c>
      <c r="K34" s="125">
        <v>260242014</v>
      </c>
      <c r="L34" s="125">
        <v>310600747</v>
      </c>
      <c r="M34" s="125"/>
      <c r="N34" s="125"/>
      <c r="O34" s="125">
        <f t="shared" ref="O34:O42" si="2">SUM(C34:N34)</f>
        <v>2699013574</v>
      </c>
      <c r="P34" s="125">
        <v>5650168.3200000003</v>
      </c>
      <c r="Q34" s="81"/>
      <c r="R34" s="68"/>
    </row>
    <row r="35" spans="1:18" s="57" customFormat="1" ht="9">
      <c r="A35" s="56"/>
      <c r="B35" s="101" t="s">
        <v>5</v>
      </c>
      <c r="C35" s="39">
        <v>40373623</v>
      </c>
      <c r="D35" s="39">
        <v>41411419</v>
      </c>
      <c r="E35" s="39">
        <v>46339979</v>
      </c>
      <c r="F35" s="39">
        <v>36107909</v>
      </c>
      <c r="G35" s="39">
        <v>36292598</v>
      </c>
      <c r="H35" s="39">
        <v>41017169</v>
      </c>
      <c r="I35" s="39">
        <v>40325378</v>
      </c>
      <c r="J35" s="39">
        <v>35045987</v>
      </c>
      <c r="K35" s="39">
        <v>34217795</v>
      </c>
      <c r="L35" s="39">
        <v>34210407</v>
      </c>
      <c r="M35" s="39"/>
      <c r="N35" s="39"/>
      <c r="O35" s="84">
        <f t="shared" si="2"/>
        <v>385342264</v>
      </c>
      <c r="P35" s="84">
        <v>807520.68</v>
      </c>
      <c r="Q35" s="81"/>
      <c r="R35" s="68"/>
    </row>
    <row r="36" spans="1:18" s="57" customFormat="1" ht="9">
      <c r="A36" s="56"/>
      <c r="B36" s="106" t="s">
        <v>6</v>
      </c>
      <c r="C36" s="125">
        <v>98799700</v>
      </c>
      <c r="D36" s="125">
        <v>84692946</v>
      </c>
      <c r="E36" s="125">
        <v>67552240</v>
      </c>
      <c r="F36" s="125">
        <v>69599380</v>
      </c>
      <c r="G36" s="125">
        <v>70482245</v>
      </c>
      <c r="H36" s="125">
        <v>72621615</v>
      </c>
      <c r="I36" s="125">
        <v>78344680</v>
      </c>
      <c r="J36" s="125">
        <v>72790931</v>
      </c>
      <c r="K36" s="125">
        <v>68551647</v>
      </c>
      <c r="L36" s="125">
        <v>74383972</v>
      </c>
      <c r="M36" s="125"/>
      <c r="N36" s="125"/>
      <c r="O36" s="125">
        <f t="shared" si="2"/>
        <v>757819356</v>
      </c>
      <c r="P36" s="125">
        <v>1586062.61</v>
      </c>
      <c r="Q36" s="81"/>
      <c r="R36" s="68"/>
    </row>
    <row r="37" spans="1:18" s="57" customFormat="1" ht="9">
      <c r="A37" s="56"/>
      <c r="B37" s="101" t="s">
        <v>7</v>
      </c>
      <c r="C37" s="39">
        <v>4545392</v>
      </c>
      <c r="D37" s="39">
        <v>5354470</v>
      </c>
      <c r="E37" s="39">
        <v>1817513</v>
      </c>
      <c r="F37" s="39">
        <v>2825859</v>
      </c>
      <c r="G37" s="39">
        <v>1790314</v>
      </c>
      <c r="H37" s="39">
        <v>3419884</v>
      </c>
      <c r="I37" s="39">
        <v>4991564</v>
      </c>
      <c r="J37" s="39">
        <v>5023132</v>
      </c>
      <c r="K37" s="39">
        <v>5290020</v>
      </c>
      <c r="L37" s="39">
        <v>4808388</v>
      </c>
      <c r="M37" s="39"/>
      <c r="N37" s="39"/>
      <c r="O37" s="84">
        <f t="shared" si="2"/>
        <v>39866536</v>
      </c>
      <c r="P37" s="84">
        <v>83317.45</v>
      </c>
      <c r="Q37" s="81"/>
      <c r="R37" s="68"/>
    </row>
    <row r="38" spans="1:18" s="57" customFormat="1" ht="9">
      <c r="A38" s="56"/>
      <c r="B38" s="106" t="s">
        <v>8</v>
      </c>
      <c r="C38" s="125">
        <v>214611024</v>
      </c>
      <c r="D38" s="125">
        <v>181938564</v>
      </c>
      <c r="E38" s="125">
        <v>189225110</v>
      </c>
      <c r="F38" s="125">
        <v>205929865</v>
      </c>
      <c r="G38" s="125">
        <v>217159708</v>
      </c>
      <c r="H38" s="125">
        <v>226653091</v>
      </c>
      <c r="I38" s="125">
        <v>246155406</v>
      </c>
      <c r="J38" s="125">
        <v>227720727</v>
      </c>
      <c r="K38" s="125">
        <v>225800202</v>
      </c>
      <c r="L38" s="125">
        <v>241977105</v>
      </c>
      <c r="M38" s="125"/>
      <c r="N38" s="125"/>
      <c r="O38" s="125">
        <f t="shared" si="2"/>
        <v>2177170802</v>
      </c>
      <c r="P38" s="125">
        <v>4558761.13</v>
      </c>
      <c r="Q38" s="81"/>
      <c r="R38" s="68"/>
    </row>
    <row r="39" spans="1:18" s="57" customFormat="1" ht="9">
      <c r="A39" s="56"/>
      <c r="B39" s="101" t="s">
        <v>14</v>
      </c>
      <c r="C39" s="39">
        <v>36853250</v>
      </c>
      <c r="D39" s="39">
        <v>33377076</v>
      </c>
      <c r="E39" s="39">
        <v>31492984</v>
      </c>
      <c r="F39" s="39">
        <v>31924789</v>
      </c>
      <c r="G39" s="39">
        <v>33743405</v>
      </c>
      <c r="H39" s="39">
        <v>35555003</v>
      </c>
      <c r="I39" s="39">
        <v>48712820</v>
      </c>
      <c r="J39" s="39">
        <v>41055951</v>
      </c>
      <c r="K39" s="39">
        <v>40123185</v>
      </c>
      <c r="L39" s="39">
        <v>39097222</v>
      </c>
      <c r="M39" s="39"/>
      <c r="N39" s="39"/>
      <c r="O39" s="84">
        <f t="shared" si="2"/>
        <v>371935685</v>
      </c>
      <c r="P39" s="84">
        <v>779273.95</v>
      </c>
      <c r="Q39" s="81"/>
      <c r="R39" s="68"/>
    </row>
    <row r="40" spans="1:18" s="57" customFormat="1" ht="9">
      <c r="A40" s="56"/>
      <c r="B40" s="106" t="s">
        <v>15</v>
      </c>
      <c r="C40" s="125">
        <v>112820588</v>
      </c>
      <c r="D40" s="125">
        <v>122226990</v>
      </c>
      <c r="E40" s="125">
        <v>115349934</v>
      </c>
      <c r="F40" s="125">
        <v>122969949</v>
      </c>
      <c r="G40" s="125">
        <v>131139142</v>
      </c>
      <c r="H40" s="125">
        <v>131204553</v>
      </c>
      <c r="I40" s="125">
        <v>141136132</v>
      </c>
      <c r="J40" s="125">
        <v>132890567</v>
      </c>
      <c r="K40" s="125">
        <v>132380062</v>
      </c>
      <c r="L40" s="125">
        <v>137074205</v>
      </c>
      <c r="M40" s="125"/>
      <c r="N40" s="125"/>
      <c r="O40" s="125">
        <f t="shared" si="2"/>
        <v>1279192122</v>
      </c>
      <c r="P40" s="125">
        <v>2679838.85</v>
      </c>
      <c r="Q40" s="81"/>
      <c r="R40" s="68"/>
    </row>
    <row r="41" spans="1:18" s="57" customFormat="1" ht="9">
      <c r="A41" s="56"/>
      <c r="B41" s="101" t="s">
        <v>16</v>
      </c>
      <c r="C41" s="39">
        <v>94396598</v>
      </c>
      <c r="D41" s="39">
        <v>105522626</v>
      </c>
      <c r="E41" s="39">
        <v>81769587</v>
      </c>
      <c r="F41" s="39">
        <v>81573495</v>
      </c>
      <c r="G41" s="39">
        <v>92270630</v>
      </c>
      <c r="H41" s="39">
        <v>87850284</v>
      </c>
      <c r="I41" s="39">
        <v>89901967</v>
      </c>
      <c r="J41" s="39">
        <v>76406616</v>
      </c>
      <c r="K41" s="39">
        <v>79379995</v>
      </c>
      <c r="L41" s="39">
        <v>84587598</v>
      </c>
      <c r="M41" s="39"/>
      <c r="N41" s="39"/>
      <c r="O41" s="84">
        <f t="shared" si="2"/>
        <v>873659396</v>
      </c>
      <c r="P41" s="84">
        <v>1829963.61</v>
      </c>
      <c r="Q41" s="81"/>
      <c r="R41" s="68"/>
    </row>
    <row r="42" spans="1:18" s="57" customFormat="1" ht="9">
      <c r="A42" s="56"/>
      <c r="B42" s="106" t="s">
        <v>41</v>
      </c>
      <c r="C42" s="125">
        <v>61551199</v>
      </c>
      <c r="D42" s="125">
        <v>56920919</v>
      </c>
      <c r="E42" s="125">
        <v>54451328</v>
      </c>
      <c r="F42" s="125">
        <v>55597326</v>
      </c>
      <c r="G42" s="125">
        <v>56691486</v>
      </c>
      <c r="H42" s="125">
        <v>53340544</v>
      </c>
      <c r="I42" s="125">
        <v>60773299</v>
      </c>
      <c r="J42" s="125">
        <v>56505521</v>
      </c>
      <c r="K42" s="125">
        <v>57402119</v>
      </c>
      <c r="L42" s="125">
        <v>59769502</v>
      </c>
      <c r="M42" s="125"/>
      <c r="N42" s="125"/>
      <c r="O42" s="125">
        <f t="shared" si="2"/>
        <v>573003243</v>
      </c>
      <c r="P42" s="125">
        <v>1199540.95</v>
      </c>
      <c r="Q42" s="81"/>
      <c r="R42" s="68"/>
    </row>
    <row r="43" spans="1:18" s="57" customFormat="1" ht="9">
      <c r="A43" s="56"/>
      <c r="B43" s="101" t="s">
        <v>17</v>
      </c>
      <c r="C43" s="39">
        <v>84051549</v>
      </c>
      <c r="D43" s="39">
        <v>83358285</v>
      </c>
      <c r="E43" s="39">
        <v>94306990</v>
      </c>
      <c r="F43" s="39">
        <v>98006424</v>
      </c>
      <c r="G43" s="39">
        <v>102761334</v>
      </c>
      <c r="H43" s="39">
        <v>97295168</v>
      </c>
      <c r="I43" s="39">
        <v>101443108</v>
      </c>
      <c r="J43" s="39">
        <v>97564168</v>
      </c>
      <c r="K43" s="39">
        <v>105676254</v>
      </c>
      <c r="L43" s="39">
        <v>108202244</v>
      </c>
      <c r="M43" s="39"/>
      <c r="N43" s="39"/>
      <c r="O43" s="39">
        <f>SUM(C43:N43)</f>
        <v>972665524</v>
      </c>
      <c r="P43" s="84">
        <v>2036554.61</v>
      </c>
      <c r="Q43" s="81"/>
      <c r="R43" s="68"/>
    </row>
    <row r="44" spans="1:18" s="58" customFormat="1" ht="18" customHeight="1">
      <c r="A44" s="56"/>
      <c r="B44" s="97" t="s">
        <v>3</v>
      </c>
      <c r="C44" s="97">
        <f t="shared" ref="C44:M44" si="3">SUM(C29:C43)</f>
        <v>1475041707</v>
      </c>
      <c r="D44" s="97">
        <f t="shared" si="3"/>
        <v>1416732123</v>
      </c>
      <c r="E44" s="97">
        <f t="shared" si="3"/>
        <v>1311726185</v>
      </c>
      <c r="F44" s="97">
        <f t="shared" si="3"/>
        <v>1355871731</v>
      </c>
      <c r="G44" s="97">
        <f t="shared" si="3"/>
        <v>1428977625</v>
      </c>
      <c r="H44" s="97">
        <f t="shared" si="3"/>
        <v>1456002281</v>
      </c>
      <c r="I44" s="97">
        <f t="shared" si="3"/>
        <v>1604525421</v>
      </c>
      <c r="J44" s="97">
        <f t="shared" si="3"/>
        <v>1482023575</v>
      </c>
      <c r="K44" s="97">
        <f t="shared" si="3"/>
        <v>1449357629</v>
      </c>
      <c r="L44" s="97">
        <f t="shared" si="3"/>
        <v>1564408109</v>
      </c>
      <c r="M44" s="97">
        <f t="shared" si="3"/>
        <v>0</v>
      </c>
      <c r="N44" s="97">
        <f t="shared" ref="N44" si="4">SUM(N29:N43)</f>
        <v>0</v>
      </c>
      <c r="O44" s="97">
        <f>SUM(O29:O43)</f>
        <v>14544666386</v>
      </c>
      <c r="P44" s="97">
        <f>SUM(P29:P43)</f>
        <v>30454785.869999997</v>
      </c>
      <c r="Q44" s="66"/>
      <c r="R44" s="56"/>
    </row>
    <row r="45" spans="1:18" s="82" customFormat="1" ht="18" customHeight="1">
      <c r="A45" s="56"/>
      <c r="B45" s="97" t="s">
        <v>10</v>
      </c>
      <c r="C45" s="97">
        <f t="shared" ref="C45:L45" si="5">C44/C46</f>
        <v>3013733.4647760708</v>
      </c>
      <c r="D45" s="97">
        <f t="shared" si="5"/>
        <v>2978267.6175660621</v>
      </c>
      <c r="E45" s="97">
        <f t="shared" si="5"/>
        <v>2734756.9790472221</v>
      </c>
      <c r="F45" s="97">
        <f t="shared" si="5"/>
        <v>2876754.0757871512</v>
      </c>
      <c r="G45" s="97">
        <f t="shared" si="5"/>
        <v>3055133.5706497338</v>
      </c>
      <c r="H45" s="97">
        <f t="shared" si="5"/>
        <v>3101770.9060309748</v>
      </c>
      <c r="I45" s="97">
        <f t="shared" si="5"/>
        <v>3465946.8203222882</v>
      </c>
      <c r="J45" s="97">
        <f t="shared" si="5"/>
        <v>3174925.7160607553</v>
      </c>
      <c r="K45" s="97">
        <f t="shared" si="5"/>
        <v>2996459.7758895159</v>
      </c>
      <c r="L45" s="97">
        <f t="shared" si="5"/>
        <v>3057036.9894868489</v>
      </c>
      <c r="M45" s="97"/>
      <c r="N45" s="97"/>
      <c r="O45" s="97">
        <f>SUM(C45:N45)</f>
        <v>30454785.915616617</v>
      </c>
      <c r="P45" s="97"/>
      <c r="Q45" s="66"/>
      <c r="R45" s="56"/>
    </row>
    <row r="46" spans="1:18" s="58" customFormat="1" ht="16.5" customHeight="1">
      <c r="A46" s="56"/>
      <c r="B46" s="97" t="s">
        <v>32</v>
      </c>
      <c r="C46" s="109">
        <v>489.44</v>
      </c>
      <c r="D46" s="109">
        <v>475.69</v>
      </c>
      <c r="E46" s="109">
        <v>479.65</v>
      </c>
      <c r="F46" s="92">
        <v>471.32</v>
      </c>
      <c r="G46" s="92">
        <v>467.73</v>
      </c>
      <c r="H46" s="92">
        <v>469.41</v>
      </c>
      <c r="I46" s="92">
        <v>462.94</v>
      </c>
      <c r="J46" s="92">
        <v>466.79</v>
      </c>
      <c r="K46" s="92">
        <v>483.69</v>
      </c>
      <c r="L46" s="92">
        <v>511.74</v>
      </c>
      <c r="M46" s="92"/>
      <c r="N46" s="92"/>
      <c r="O46" s="223"/>
      <c r="P46" s="97"/>
      <c r="Q46" s="77"/>
      <c r="R46" s="56"/>
    </row>
    <row r="47" spans="1:18" s="58" customFormat="1" ht="17.25" customHeight="1">
      <c r="A47" s="66"/>
      <c r="B47" s="82"/>
      <c r="C47" s="64"/>
      <c r="D47" s="64"/>
      <c r="E47" s="64"/>
      <c r="F47" s="64"/>
      <c r="G47" s="64"/>
      <c r="H47" s="64"/>
      <c r="I47" s="64"/>
      <c r="J47" s="64"/>
      <c r="K47" s="64"/>
      <c r="L47" s="64"/>
      <c r="M47" s="64"/>
      <c r="N47" s="64"/>
      <c r="O47" s="65"/>
      <c r="P47" s="65"/>
      <c r="Q47" s="65"/>
      <c r="R47" s="56"/>
    </row>
    <row r="48" spans="1:18" s="58" customFormat="1" ht="22.5" customHeight="1">
      <c r="A48" s="56"/>
      <c r="B48" s="253" t="s">
        <v>55</v>
      </c>
      <c r="C48" s="254"/>
      <c r="D48" s="254"/>
      <c r="E48" s="254"/>
      <c r="F48" s="254"/>
      <c r="G48" s="254"/>
      <c r="H48" s="254"/>
      <c r="I48" s="254"/>
      <c r="J48" s="254"/>
      <c r="K48" s="254"/>
      <c r="L48" s="254"/>
      <c r="M48" s="254"/>
      <c r="N48" s="254"/>
      <c r="O48" s="254"/>
      <c r="P48" s="255"/>
      <c r="Q48" s="66"/>
      <c r="R48" s="56"/>
    </row>
    <row r="49" spans="1:20" s="58" customFormat="1" ht="11.25" customHeight="1">
      <c r="A49" s="56"/>
      <c r="B49" s="78"/>
      <c r="C49" s="79"/>
      <c r="D49" s="79"/>
      <c r="E49" s="79"/>
      <c r="F49" s="79"/>
      <c r="G49" s="79"/>
      <c r="H49" s="79"/>
      <c r="I49" s="79"/>
      <c r="J49" s="79"/>
      <c r="K49" s="79"/>
      <c r="L49" s="79"/>
      <c r="M49" s="79"/>
      <c r="N49" s="79"/>
      <c r="O49" s="251" t="s">
        <v>145</v>
      </c>
      <c r="P49" s="252"/>
      <c r="Q49" s="66"/>
      <c r="R49" s="56"/>
    </row>
    <row r="50" spans="1:20" s="58" customFormat="1" ht="11.25" customHeight="1">
      <c r="A50" s="56"/>
      <c r="B50" s="78" t="s">
        <v>13</v>
      </c>
      <c r="C50" s="79" t="s">
        <v>43</v>
      </c>
      <c r="D50" s="79" t="s">
        <v>44</v>
      </c>
      <c r="E50" s="79" t="s">
        <v>45</v>
      </c>
      <c r="F50" s="79" t="s">
        <v>46</v>
      </c>
      <c r="G50" s="79" t="s">
        <v>47</v>
      </c>
      <c r="H50" s="79" t="s">
        <v>48</v>
      </c>
      <c r="I50" s="79" t="s">
        <v>49</v>
      </c>
      <c r="J50" s="79" t="s">
        <v>50</v>
      </c>
      <c r="K50" s="79" t="s">
        <v>51</v>
      </c>
      <c r="L50" s="79" t="s">
        <v>0</v>
      </c>
      <c r="M50" s="79" t="s">
        <v>1</v>
      </c>
      <c r="N50" s="79" t="s">
        <v>2</v>
      </c>
      <c r="O50" s="79" t="s">
        <v>38</v>
      </c>
      <c r="P50" s="80" t="s">
        <v>39</v>
      </c>
      <c r="Q50" s="66"/>
      <c r="R50" s="56"/>
    </row>
    <row r="51" spans="1:20" s="58" customFormat="1" ht="9">
      <c r="A51" s="56"/>
      <c r="B51" s="105" t="s">
        <v>36</v>
      </c>
      <c r="C51" s="39">
        <v>42135.99</v>
      </c>
      <c r="D51" s="39">
        <v>42696.02</v>
      </c>
      <c r="E51" s="39">
        <v>39956.79</v>
      </c>
      <c r="F51" s="39">
        <v>40479.07</v>
      </c>
      <c r="G51" s="39">
        <v>44213.17</v>
      </c>
      <c r="H51" s="39">
        <v>39660.339999999997</v>
      </c>
      <c r="I51" s="39">
        <v>41673.629999999997</v>
      </c>
      <c r="J51" s="39">
        <v>38137.550000000003</v>
      </c>
      <c r="K51" s="39">
        <v>39001.279999999999</v>
      </c>
      <c r="L51" s="39">
        <v>37732.230000000003</v>
      </c>
      <c r="M51" s="39"/>
      <c r="N51" s="39"/>
      <c r="O51" s="39">
        <v>40468.83</v>
      </c>
      <c r="P51" s="126">
        <v>84.8</v>
      </c>
      <c r="Q51" s="66"/>
      <c r="R51" s="56"/>
    </row>
    <row r="52" spans="1:20" s="57" customFormat="1" ht="9">
      <c r="A52" s="56"/>
      <c r="B52" s="107" t="s">
        <v>4</v>
      </c>
      <c r="C52" s="122">
        <v>37360.339999999997</v>
      </c>
      <c r="D52" s="122">
        <v>37294.5</v>
      </c>
      <c r="E52" s="122">
        <v>40554.35</v>
      </c>
      <c r="F52" s="122">
        <v>47291.74</v>
      </c>
      <c r="G52" s="122">
        <v>49250.54</v>
      </c>
      <c r="H52" s="122">
        <v>45439.199999999997</v>
      </c>
      <c r="I52" s="122">
        <v>47785.760000000002</v>
      </c>
      <c r="J52" s="122">
        <v>49472.46</v>
      </c>
      <c r="K52" s="122">
        <v>50769.97</v>
      </c>
      <c r="L52" s="122">
        <v>49369.46</v>
      </c>
      <c r="M52" s="122"/>
      <c r="N52" s="122"/>
      <c r="O52" s="122">
        <v>45286.98</v>
      </c>
      <c r="P52" s="127">
        <v>94.88</v>
      </c>
      <c r="Q52" s="81"/>
      <c r="R52" s="68"/>
    </row>
    <row r="53" spans="1:20" s="57" customFormat="1" ht="9">
      <c r="A53" s="56"/>
      <c r="B53" s="98" t="s">
        <v>80</v>
      </c>
      <c r="C53" s="39">
        <v>32699.919999999998</v>
      </c>
      <c r="D53" s="39">
        <v>30854.38</v>
      </c>
      <c r="E53" s="39">
        <v>36685.35</v>
      </c>
      <c r="F53" s="39">
        <v>39056.559999999998</v>
      </c>
      <c r="G53" s="39">
        <v>40666.269999999997</v>
      </c>
      <c r="H53" s="39">
        <v>39932.54</v>
      </c>
      <c r="I53" s="39">
        <v>36988.910000000003</v>
      </c>
      <c r="J53" s="39">
        <v>37606.85</v>
      </c>
      <c r="K53" s="39">
        <v>38004.6</v>
      </c>
      <c r="L53" s="39">
        <v>34153.480000000003</v>
      </c>
      <c r="M53" s="39"/>
      <c r="N53" s="39"/>
      <c r="O53" s="39">
        <v>36678.79</v>
      </c>
      <c r="P53" s="126">
        <v>76.819999999999993</v>
      </c>
      <c r="Q53" s="81"/>
      <c r="R53" s="68"/>
    </row>
    <row r="54" spans="1:20" s="57" customFormat="1" ht="9">
      <c r="A54" s="56"/>
      <c r="B54" s="107" t="s">
        <v>37</v>
      </c>
      <c r="C54" s="122">
        <v>16489.89</v>
      </c>
      <c r="D54" s="122">
        <v>13385.5</v>
      </c>
      <c r="E54" s="122">
        <v>17081.96</v>
      </c>
      <c r="F54" s="122">
        <v>19037.650000000001</v>
      </c>
      <c r="G54" s="122">
        <v>18556.52</v>
      </c>
      <c r="H54" s="122">
        <v>17724.8</v>
      </c>
      <c r="I54" s="122">
        <v>17372.32</v>
      </c>
      <c r="J54" s="122">
        <v>15735.91</v>
      </c>
      <c r="K54" s="122">
        <v>17040.78</v>
      </c>
      <c r="L54" s="122">
        <v>18955.95</v>
      </c>
      <c r="M54" s="122"/>
      <c r="N54" s="122"/>
      <c r="O54" s="122">
        <v>16817.95</v>
      </c>
      <c r="P54" s="127">
        <v>35.130000000000003</v>
      </c>
      <c r="Q54" s="81"/>
      <c r="R54" s="68"/>
    </row>
    <row r="55" spans="1:20" s="57" customFormat="1" ht="9">
      <c r="A55" s="56"/>
      <c r="B55" s="105" t="s">
        <v>131</v>
      </c>
      <c r="C55" s="39">
        <v>40460.550000000003</v>
      </c>
      <c r="D55" s="39">
        <v>33716.32</v>
      </c>
      <c r="E55" s="39">
        <v>45821.73</v>
      </c>
      <c r="F55" s="39">
        <v>54786.59</v>
      </c>
      <c r="G55" s="39">
        <v>52397.48</v>
      </c>
      <c r="H55" s="39">
        <v>47264.25</v>
      </c>
      <c r="I55" s="39">
        <v>45416.95</v>
      </c>
      <c r="J55" s="39">
        <v>46565.04</v>
      </c>
      <c r="K55" s="39">
        <v>50387.92</v>
      </c>
      <c r="L55" s="39">
        <v>58266.68</v>
      </c>
      <c r="M55" s="39"/>
      <c r="N55" s="39"/>
      <c r="O55" s="39">
        <v>47347.12</v>
      </c>
      <c r="P55" s="126">
        <v>99.09</v>
      </c>
      <c r="Q55" s="81"/>
      <c r="R55" s="68"/>
    </row>
    <row r="56" spans="1:20" s="57" customFormat="1" ht="9">
      <c r="A56" s="56"/>
      <c r="B56" s="107" t="s">
        <v>18</v>
      </c>
      <c r="C56" s="122">
        <v>53957.19</v>
      </c>
      <c r="D56" s="122">
        <v>51050.22</v>
      </c>
      <c r="E56" s="122">
        <v>59976.58</v>
      </c>
      <c r="F56" s="122">
        <v>58834.54</v>
      </c>
      <c r="G56" s="122">
        <v>58871.61</v>
      </c>
      <c r="H56" s="122">
        <v>61281.98</v>
      </c>
      <c r="I56" s="122">
        <v>56409.29</v>
      </c>
      <c r="J56" s="122">
        <v>61296.76</v>
      </c>
      <c r="K56" s="122">
        <v>60001.24</v>
      </c>
      <c r="L56" s="122">
        <v>56972.5</v>
      </c>
      <c r="M56" s="122"/>
      <c r="N56" s="122"/>
      <c r="O56" s="122">
        <v>57847.57</v>
      </c>
      <c r="P56" s="127">
        <v>121.15</v>
      </c>
      <c r="Q56" s="81"/>
      <c r="R56" s="68"/>
    </row>
    <row r="57" spans="1:20" s="57" customFormat="1" ht="9">
      <c r="A57" s="56"/>
      <c r="B57" s="105" t="s">
        <v>5</v>
      </c>
      <c r="C57" s="39">
        <v>29881.15</v>
      </c>
      <c r="D57" s="39">
        <v>27941.48</v>
      </c>
      <c r="E57" s="39">
        <v>24464.15</v>
      </c>
      <c r="F57" s="39">
        <v>30783.89</v>
      </c>
      <c r="G57" s="39">
        <v>35207.910000000003</v>
      </c>
      <c r="H57" s="39">
        <v>33210.9</v>
      </c>
      <c r="I57" s="39">
        <v>33625.71</v>
      </c>
      <c r="J57" s="39">
        <v>32816.910000000003</v>
      </c>
      <c r="K57" s="39">
        <v>43127.81</v>
      </c>
      <c r="L57" s="39">
        <v>34884.15</v>
      </c>
      <c r="M57" s="39"/>
      <c r="N57" s="39"/>
      <c r="O57" s="39">
        <v>32207.119999999999</v>
      </c>
      <c r="P57" s="126">
        <v>67.48</v>
      </c>
      <c r="Q57" s="81"/>
      <c r="R57" s="68"/>
    </row>
    <row r="58" spans="1:20" s="57" customFormat="1" ht="9">
      <c r="A58" s="56"/>
      <c r="B58" s="107" t="s">
        <v>6</v>
      </c>
      <c r="C58" s="122">
        <v>19367.88</v>
      </c>
      <c r="D58" s="122">
        <v>18642.349999999999</v>
      </c>
      <c r="E58" s="122">
        <v>26131.77</v>
      </c>
      <c r="F58" s="122">
        <v>24677.040000000001</v>
      </c>
      <c r="G58" s="122">
        <v>29988.33</v>
      </c>
      <c r="H58" s="122">
        <v>30629.29</v>
      </c>
      <c r="I58" s="122">
        <v>27999.74</v>
      </c>
      <c r="J58" s="122">
        <v>31344.02</v>
      </c>
      <c r="K58" s="122">
        <v>29012.3</v>
      </c>
      <c r="L58" s="122">
        <v>28186.76</v>
      </c>
      <c r="M58" s="122"/>
      <c r="N58" s="122"/>
      <c r="O58" s="122">
        <v>26188.45</v>
      </c>
      <c r="P58" s="127">
        <v>54.88</v>
      </c>
      <c r="Q58" s="81"/>
      <c r="R58" s="68"/>
      <c r="T58" s="83"/>
    </row>
    <row r="59" spans="1:20" s="57" customFormat="1" ht="9">
      <c r="A59" s="56"/>
      <c r="B59" s="105" t="s">
        <v>7</v>
      </c>
      <c r="C59" s="39">
        <v>33687.699999999997</v>
      </c>
      <c r="D59" s="39">
        <v>29165.65</v>
      </c>
      <c r="E59" s="39">
        <v>31522.41</v>
      </c>
      <c r="F59" s="39">
        <v>38312.550000000003</v>
      </c>
      <c r="G59" s="39">
        <v>39575.51</v>
      </c>
      <c r="H59" s="39">
        <v>27040.43</v>
      </c>
      <c r="I59" s="39">
        <v>21348.93</v>
      </c>
      <c r="J59" s="39">
        <v>23067.05</v>
      </c>
      <c r="K59" s="39">
        <v>18923.18</v>
      </c>
      <c r="L59" s="39">
        <v>20492.13</v>
      </c>
      <c r="M59" s="39"/>
      <c r="N59" s="39"/>
      <c r="O59" s="39">
        <v>26622.03</v>
      </c>
      <c r="P59" s="126">
        <v>55.71</v>
      </c>
      <c r="Q59" s="81"/>
      <c r="R59" s="68"/>
    </row>
    <row r="60" spans="1:20" s="57" customFormat="1" ht="9">
      <c r="A60" s="56"/>
      <c r="B60" s="107" t="s">
        <v>8</v>
      </c>
      <c r="C60" s="122">
        <v>29034.78</v>
      </c>
      <c r="D60" s="122">
        <v>28858.560000000001</v>
      </c>
      <c r="E60" s="122">
        <v>32422.55</v>
      </c>
      <c r="F60" s="122">
        <v>32961.410000000003</v>
      </c>
      <c r="G60" s="122">
        <v>33676.03</v>
      </c>
      <c r="H60" s="122">
        <v>32664.959999999999</v>
      </c>
      <c r="I60" s="122">
        <v>31301.78</v>
      </c>
      <c r="J60" s="122">
        <v>33443.08</v>
      </c>
      <c r="K60" s="122">
        <v>33080.06</v>
      </c>
      <c r="L60" s="122">
        <v>31665.47</v>
      </c>
      <c r="M60" s="122"/>
      <c r="N60" s="122"/>
      <c r="O60" s="122">
        <v>31947.94</v>
      </c>
      <c r="P60" s="127">
        <v>66.930000000000007</v>
      </c>
      <c r="Q60" s="81"/>
      <c r="R60" s="68"/>
    </row>
    <row r="61" spans="1:20" s="57" customFormat="1" ht="9">
      <c r="A61" s="56"/>
      <c r="B61" s="105" t="s">
        <v>14</v>
      </c>
      <c r="C61" s="39">
        <v>20920.02</v>
      </c>
      <c r="D61" s="39">
        <v>21651.91</v>
      </c>
      <c r="E61" s="39">
        <v>25117.99</v>
      </c>
      <c r="F61" s="39">
        <v>25051.46</v>
      </c>
      <c r="G61" s="39">
        <v>24364.560000000001</v>
      </c>
      <c r="H61" s="39">
        <v>21487.23</v>
      </c>
      <c r="I61" s="39">
        <v>16111.35</v>
      </c>
      <c r="J61" s="39">
        <v>26747.54</v>
      </c>
      <c r="K61" s="39">
        <v>20191.330000000002</v>
      </c>
      <c r="L61" s="39">
        <v>24627.9</v>
      </c>
      <c r="M61" s="39"/>
      <c r="N61" s="39"/>
      <c r="O61" s="39">
        <v>22389.59</v>
      </c>
      <c r="P61" s="126">
        <v>46.87</v>
      </c>
      <c r="Q61" s="81"/>
      <c r="R61" s="68"/>
    </row>
    <row r="62" spans="1:20" s="57" customFormat="1" ht="9">
      <c r="A62" s="56"/>
      <c r="B62" s="107" t="s">
        <v>15</v>
      </c>
      <c r="C62" s="122">
        <v>29631.74</v>
      </c>
      <c r="D62" s="122">
        <v>24817.59</v>
      </c>
      <c r="E62" s="122">
        <v>32259.07</v>
      </c>
      <c r="F62" s="122">
        <v>31970.06</v>
      </c>
      <c r="G62" s="122">
        <v>33366.19</v>
      </c>
      <c r="H62" s="122">
        <v>32567.439999999999</v>
      </c>
      <c r="I62" s="122">
        <v>29445.75</v>
      </c>
      <c r="J62" s="122">
        <v>30447.8</v>
      </c>
      <c r="K62" s="122">
        <v>33161.269999999997</v>
      </c>
      <c r="L62" s="122">
        <v>31619.14</v>
      </c>
      <c r="M62" s="122"/>
      <c r="N62" s="122"/>
      <c r="O62" s="122">
        <v>30950.560000000001</v>
      </c>
      <c r="P62" s="127">
        <v>64.83</v>
      </c>
      <c r="Q62" s="81"/>
      <c r="R62" s="68"/>
    </row>
    <row r="63" spans="1:20" s="57" customFormat="1" ht="9">
      <c r="A63" s="56"/>
      <c r="B63" s="105" t="s">
        <v>16</v>
      </c>
      <c r="C63" s="39">
        <v>20676.810000000001</v>
      </c>
      <c r="D63" s="39">
        <v>19587.419999999998</v>
      </c>
      <c r="E63" s="39">
        <v>22551.89</v>
      </c>
      <c r="F63" s="39">
        <v>27041.200000000001</v>
      </c>
      <c r="G63" s="39">
        <v>23104.67</v>
      </c>
      <c r="H63" s="39">
        <v>24272.7</v>
      </c>
      <c r="I63" s="39">
        <v>24786.9</v>
      </c>
      <c r="J63" s="39">
        <v>28498.51</v>
      </c>
      <c r="K63" s="39">
        <v>27525.3</v>
      </c>
      <c r="L63" s="39">
        <v>25736.560000000001</v>
      </c>
      <c r="M63" s="39"/>
      <c r="N63" s="39"/>
      <c r="O63" s="39">
        <v>24131.5</v>
      </c>
      <c r="P63" s="126">
        <v>50.56</v>
      </c>
      <c r="Q63" s="81"/>
      <c r="R63" s="68"/>
    </row>
    <row r="64" spans="1:20" s="57" customFormat="1" ht="9">
      <c r="A64" s="56"/>
      <c r="B64" s="107" t="s">
        <v>41</v>
      </c>
      <c r="C64" s="122">
        <v>26306.19</v>
      </c>
      <c r="D64" s="122">
        <v>25768.7</v>
      </c>
      <c r="E64" s="122">
        <v>28542.66</v>
      </c>
      <c r="F64" s="122">
        <v>26633.11</v>
      </c>
      <c r="G64" s="122">
        <v>28904.639999999999</v>
      </c>
      <c r="H64" s="122">
        <v>29446.39</v>
      </c>
      <c r="I64" s="122">
        <v>25930.39</v>
      </c>
      <c r="J64" s="122">
        <v>25098.58</v>
      </c>
      <c r="K64" s="122">
        <v>27677.82</v>
      </c>
      <c r="L64" s="122">
        <v>28990.53</v>
      </c>
      <c r="M64" s="122"/>
      <c r="N64" s="122"/>
      <c r="O64" s="122">
        <v>27301.96</v>
      </c>
      <c r="P64" s="127">
        <v>57.13</v>
      </c>
      <c r="Q64" s="81"/>
      <c r="R64" s="68"/>
    </row>
    <row r="65" spans="1:18" s="57" customFormat="1" ht="9">
      <c r="A65" s="56"/>
      <c r="B65" s="105" t="s">
        <v>17</v>
      </c>
      <c r="C65" s="39">
        <v>30191.73</v>
      </c>
      <c r="D65" s="39">
        <v>30015.34</v>
      </c>
      <c r="E65" s="39">
        <v>30343.49</v>
      </c>
      <c r="F65" s="39">
        <v>29934.28</v>
      </c>
      <c r="G65" s="39">
        <v>30937.08</v>
      </c>
      <c r="H65" s="39">
        <v>32688.31</v>
      </c>
      <c r="I65" s="39">
        <v>31370.35</v>
      </c>
      <c r="J65" s="39">
        <v>30354.07</v>
      </c>
      <c r="K65" s="39">
        <v>31029.4</v>
      </c>
      <c r="L65" s="39">
        <v>28756.240000000002</v>
      </c>
      <c r="M65" s="39"/>
      <c r="N65" s="39"/>
      <c r="O65" s="39">
        <v>30563.46</v>
      </c>
      <c r="P65" s="126">
        <v>64.040000000000006</v>
      </c>
      <c r="Q65" s="81"/>
      <c r="R65" s="85"/>
    </row>
    <row r="66" spans="1:18" s="58" customFormat="1" ht="18" customHeight="1">
      <c r="A66" s="56"/>
      <c r="B66" s="93" t="s">
        <v>30</v>
      </c>
      <c r="C66" s="93">
        <v>33960.85</v>
      </c>
      <c r="D66" s="93">
        <v>31455.67</v>
      </c>
      <c r="E66" s="93">
        <v>37495.61</v>
      </c>
      <c r="F66" s="93">
        <v>39429.31</v>
      </c>
      <c r="G66" s="93">
        <v>40152.75</v>
      </c>
      <c r="H66" s="93">
        <v>39477.870000000003</v>
      </c>
      <c r="I66" s="93">
        <v>37767.599999999999</v>
      </c>
      <c r="J66" s="93">
        <v>39536.910000000003</v>
      </c>
      <c r="K66" s="93">
        <v>39813.839999999997</v>
      </c>
      <c r="L66" s="93">
        <v>39339.58</v>
      </c>
      <c r="M66" s="93"/>
      <c r="N66" s="93"/>
      <c r="O66" s="93">
        <v>37837.29</v>
      </c>
      <c r="P66" s="115">
        <v>79.239999999999995</v>
      </c>
      <c r="Q66" s="66"/>
      <c r="R66" s="56"/>
    </row>
    <row r="67" spans="1:18" s="58" customFormat="1" ht="18" customHeight="1">
      <c r="A67" s="56"/>
      <c r="B67" s="93" t="s">
        <v>31</v>
      </c>
      <c r="C67" s="115">
        <v>69.39</v>
      </c>
      <c r="D67" s="115">
        <v>66.13</v>
      </c>
      <c r="E67" s="115">
        <v>78.17</v>
      </c>
      <c r="F67" s="115">
        <v>83.67</v>
      </c>
      <c r="G67" s="115">
        <v>85.85</v>
      </c>
      <c r="H67" s="115">
        <v>84.1</v>
      </c>
      <c r="I67" s="115">
        <v>81.58</v>
      </c>
      <c r="J67" s="115">
        <v>84.7</v>
      </c>
      <c r="K67" s="115">
        <v>82.31</v>
      </c>
      <c r="L67" s="115">
        <v>76.87</v>
      </c>
      <c r="M67" s="115"/>
      <c r="N67" s="115"/>
      <c r="O67" s="115">
        <v>79.239999999999995</v>
      </c>
      <c r="P67" s="93"/>
      <c r="Q67" s="66"/>
      <c r="R67" s="56"/>
    </row>
    <row r="68" spans="1:18" s="58" customFormat="1" ht="16.5" customHeight="1">
      <c r="A68" s="56"/>
      <c r="B68" s="93" t="s">
        <v>32</v>
      </c>
      <c r="C68" s="109">
        <v>489.44</v>
      </c>
      <c r="D68" s="109">
        <v>475.69</v>
      </c>
      <c r="E68" s="109">
        <v>479.65</v>
      </c>
      <c r="F68" s="92">
        <v>471.32</v>
      </c>
      <c r="G68" s="92">
        <v>467.73</v>
      </c>
      <c r="H68" s="92">
        <v>469.41</v>
      </c>
      <c r="I68" s="92">
        <v>462.94</v>
      </c>
      <c r="J68" s="92">
        <v>466.79</v>
      </c>
      <c r="K68" s="92">
        <v>483.69</v>
      </c>
      <c r="L68" s="92">
        <v>511.74</v>
      </c>
      <c r="M68" s="92"/>
      <c r="N68" s="92"/>
      <c r="O68" s="93"/>
      <c r="P68" s="93"/>
      <c r="Q68" s="77"/>
      <c r="R68" s="56"/>
    </row>
  </sheetData>
  <mergeCells count="4">
    <mergeCell ref="O49:P49"/>
    <mergeCell ref="B8:O8"/>
    <mergeCell ref="B27:P27"/>
    <mergeCell ref="B48:P48"/>
  </mergeCells>
  <printOptions horizontalCentered="1"/>
  <pageMargins left="0.39370078740157483" right="0.39370078740157483" top="0.23622047244094491" bottom="0.39370078740157483" header="0.31496062992125984" footer="0.17"/>
  <pageSetup scale="74" fitToWidth="2" orientation="landscape" r:id="rId1"/>
  <headerFooter>
    <oddFooter>&amp;L&amp;9www.scj.cl
&amp;D&amp;R&amp;8División de Estudios</oddFooter>
  </headerFooter>
  <rowBreaks count="1" manualBreakCount="1">
    <brk id="46" max="16383" man="1"/>
  </rowBreaks>
  <colBreaks count="1" manualBreakCount="1">
    <brk id="1" max="68" man="1"/>
  </colBreaks>
  <drawing r:id="rId2"/>
</worksheet>
</file>

<file path=xl/worksheets/sheet8.xml><?xml version="1.0" encoding="utf-8"?>
<worksheet xmlns="http://schemas.openxmlformats.org/spreadsheetml/2006/main" xmlns:r="http://schemas.openxmlformats.org/officeDocument/2006/relationships">
  <sheetPr>
    <pageSetUpPr fitToPage="1"/>
  </sheetPr>
  <dimension ref="A1:IV48"/>
  <sheetViews>
    <sheetView showGridLines="0" zoomScaleNormal="100" workbookViewId="0"/>
  </sheetViews>
  <sheetFormatPr baseColWidth="10" defaultRowHeight="14.25"/>
  <cols>
    <col min="1" max="1" width="4.140625" style="52" customWidth="1"/>
    <col min="2" max="2" width="21.28515625" style="17" customWidth="1"/>
    <col min="3" max="7" width="10.85546875" style="17" customWidth="1"/>
    <col min="8" max="8" width="11.42578125" style="17" bestFit="1" customWidth="1"/>
    <col min="9" max="9" width="11" style="17" customWidth="1"/>
    <col min="10" max="10" width="11.42578125" style="17" customWidth="1"/>
    <col min="11" max="11" width="11.7109375" style="17" customWidth="1"/>
    <col min="12" max="12" width="11.28515625" style="17" customWidth="1"/>
    <col min="13" max="14" width="11.42578125" style="17" customWidth="1"/>
    <col min="15" max="15" width="12" style="17" customWidth="1"/>
    <col min="16" max="16" width="10.85546875" style="17" customWidth="1"/>
    <col min="17" max="17" width="1" style="17" customWidth="1"/>
    <col min="18" max="18" width="12.5703125" style="17" bestFit="1" customWidth="1"/>
    <col min="19" max="16384" width="11.42578125" style="17"/>
  </cols>
  <sheetData>
    <row r="1" spans="1:18" s="16" customFormat="1" ht="10.5" customHeight="1">
      <c r="A1" s="52"/>
    </row>
    <row r="2" spans="1:18" s="16" customFormat="1" ht="10.5" customHeight="1">
      <c r="A2" s="52"/>
    </row>
    <row r="3" spans="1:18" s="16" customFormat="1" ht="10.5" customHeight="1">
      <c r="A3" s="52"/>
    </row>
    <row r="4" spans="1:18" s="16" customFormat="1" ht="10.5" customHeight="1">
      <c r="A4" s="52"/>
    </row>
    <row r="5" spans="1:18" s="16" customFormat="1" ht="10.5" customHeight="1">
      <c r="A5" s="52"/>
    </row>
    <row r="6" spans="1:18" s="16" customFormat="1" ht="12.75" customHeight="1">
      <c r="A6" s="52"/>
    </row>
    <row r="7" spans="1:18" s="16" customFormat="1" ht="49.5" customHeight="1">
      <c r="A7" s="52"/>
    </row>
    <row r="8" spans="1:18" s="54" customFormat="1" ht="22.5" customHeight="1">
      <c r="A8" s="53"/>
      <c r="B8" s="226" t="s">
        <v>61</v>
      </c>
      <c r="C8" s="226"/>
      <c r="D8" s="226"/>
      <c r="E8" s="226"/>
      <c r="F8" s="226"/>
      <c r="G8" s="226"/>
      <c r="H8" s="226"/>
      <c r="I8" s="226"/>
      <c r="J8" s="226"/>
      <c r="K8" s="226"/>
      <c r="L8" s="226"/>
      <c r="M8" s="226"/>
      <c r="N8" s="226"/>
      <c r="O8" s="226"/>
      <c r="P8" s="227"/>
      <c r="Q8" s="76"/>
    </row>
    <row r="9" spans="1:18" s="54" customFormat="1" ht="11.25" customHeight="1">
      <c r="A9" s="53"/>
      <c r="B9" s="45" t="s">
        <v>26</v>
      </c>
      <c r="C9" s="46" t="s">
        <v>43</v>
      </c>
      <c r="D9" s="46" t="s">
        <v>44</v>
      </c>
      <c r="E9" s="46" t="s">
        <v>45</v>
      </c>
      <c r="F9" s="46" t="s">
        <v>46</v>
      </c>
      <c r="G9" s="46" t="s">
        <v>47</v>
      </c>
      <c r="H9" s="46" t="s">
        <v>48</v>
      </c>
      <c r="I9" s="46" t="s">
        <v>49</v>
      </c>
      <c r="J9" s="46" t="s">
        <v>50</v>
      </c>
      <c r="K9" s="46" t="s">
        <v>51</v>
      </c>
      <c r="L9" s="46" t="s">
        <v>0</v>
      </c>
      <c r="M9" s="46" t="s">
        <v>1</v>
      </c>
      <c r="N9" s="46" t="s">
        <v>2</v>
      </c>
      <c r="O9" s="46" t="s">
        <v>34</v>
      </c>
      <c r="P9" s="47" t="s">
        <v>35</v>
      </c>
      <c r="Q9" s="76"/>
    </row>
    <row r="10" spans="1:18" s="54" customFormat="1" ht="9" customHeight="1">
      <c r="A10" s="53"/>
      <c r="B10" s="105" t="s">
        <v>36</v>
      </c>
      <c r="C10" s="39">
        <v>9923034275</v>
      </c>
      <c r="D10" s="39">
        <v>8443876067</v>
      </c>
      <c r="E10" s="39">
        <v>10208566801</v>
      </c>
      <c r="F10" s="39">
        <v>11436923045</v>
      </c>
      <c r="G10" s="39">
        <v>13226147247</v>
      </c>
      <c r="H10" s="39">
        <v>11906029294</v>
      </c>
      <c r="I10" s="39">
        <v>12206489611</v>
      </c>
      <c r="J10" s="39">
        <v>11666266088</v>
      </c>
      <c r="K10" s="39">
        <v>11759354107</v>
      </c>
      <c r="L10" s="39">
        <v>12649832541</v>
      </c>
      <c r="M10" s="39"/>
      <c r="N10" s="39"/>
      <c r="O10" s="84">
        <f>SUM(C10:N10)</f>
        <v>113426519076</v>
      </c>
      <c r="P10" s="84">
        <v>237606157.30000001</v>
      </c>
      <c r="Q10" s="76"/>
    </row>
    <row r="11" spans="1:18" s="54" customFormat="1" ht="9" customHeight="1">
      <c r="A11" s="53"/>
      <c r="B11" s="106" t="s">
        <v>4</v>
      </c>
      <c r="C11" s="125">
        <v>19941271689</v>
      </c>
      <c r="D11" s="125">
        <v>17726202651</v>
      </c>
      <c r="E11" s="125">
        <v>19683698450</v>
      </c>
      <c r="F11" s="125">
        <v>20031933525</v>
      </c>
      <c r="G11" s="125">
        <v>21293240474</v>
      </c>
      <c r="H11" s="125">
        <v>21869388585</v>
      </c>
      <c r="I11" s="125">
        <v>21810245673</v>
      </c>
      <c r="J11" s="125">
        <v>20628667571</v>
      </c>
      <c r="K11" s="125">
        <v>19972229358</v>
      </c>
      <c r="L11" s="125">
        <v>20428138370</v>
      </c>
      <c r="M11" s="125"/>
      <c r="N11" s="125"/>
      <c r="O11" s="125">
        <f>SUM(C11:N11)</f>
        <v>203385016346</v>
      </c>
      <c r="P11" s="128">
        <v>426175801.25999999</v>
      </c>
      <c r="Q11" s="76"/>
    </row>
    <row r="12" spans="1:18" s="54" customFormat="1" ht="9" customHeight="1">
      <c r="A12" s="53"/>
      <c r="B12" s="98" t="s">
        <v>80</v>
      </c>
      <c r="C12" s="39">
        <v>8781671450</v>
      </c>
      <c r="D12" s="39">
        <v>7019022970</v>
      </c>
      <c r="E12" s="39">
        <v>13193856170</v>
      </c>
      <c r="F12" s="39">
        <v>8809881449</v>
      </c>
      <c r="G12" s="39">
        <v>9049296550</v>
      </c>
      <c r="H12" s="39">
        <v>9253121020</v>
      </c>
      <c r="I12" s="39">
        <v>9440266170</v>
      </c>
      <c r="J12" s="39">
        <v>9741447140</v>
      </c>
      <c r="K12" s="39">
        <v>9965613275</v>
      </c>
      <c r="L12" s="39">
        <v>10635146200</v>
      </c>
      <c r="M12" s="39"/>
      <c r="N12" s="39"/>
      <c r="O12" s="84">
        <f t="shared" ref="O12:O24" si="0">SUM(C12:N12)</f>
        <v>95889322394</v>
      </c>
      <c r="P12" s="84">
        <v>200603062.72999999</v>
      </c>
      <c r="Q12" s="76"/>
    </row>
    <row r="13" spans="1:18" s="54" customFormat="1" ht="9" customHeight="1">
      <c r="A13" s="53"/>
      <c r="B13" s="106" t="s">
        <v>37</v>
      </c>
      <c r="C13" s="125">
        <v>5346794759</v>
      </c>
      <c r="D13" s="125">
        <v>5665721321</v>
      </c>
      <c r="E13" s="125">
        <v>3333736361</v>
      </c>
      <c r="F13" s="125">
        <v>3578109768</v>
      </c>
      <c r="G13" s="125">
        <v>3812986062</v>
      </c>
      <c r="H13" s="125">
        <v>3789298648</v>
      </c>
      <c r="I13" s="125">
        <v>4079587081</v>
      </c>
      <c r="J13" s="125">
        <v>4398760354</v>
      </c>
      <c r="K13" s="125">
        <v>4321159449</v>
      </c>
      <c r="L13" s="125">
        <v>5328371385</v>
      </c>
      <c r="M13" s="125"/>
      <c r="N13" s="125"/>
      <c r="O13" s="125">
        <f t="shared" si="0"/>
        <v>43654525188</v>
      </c>
      <c r="P13" s="128">
        <v>91183224.310000002</v>
      </c>
      <c r="Q13" s="76"/>
      <c r="R13" s="55"/>
    </row>
    <row r="14" spans="1:18" s="54" customFormat="1" ht="9" customHeight="1">
      <c r="A14" s="53"/>
      <c r="B14" s="105" t="s">
        <v>131</v>
      </c>
      <c r="C14" s="39">
        <v>21737794226</v>
      </c>
      <c r="D14" s="39">
        <v>19642682535</v>
      </c>
      <c r="E14" s="39">
        <v>21618744774</v>
      </c>
      <c r="F14" s="39">
        <v>19710737179</v>
      </c>
      <c r="G14" s="39">
        <v>22575643678</v>
      </c>
      <c r="H14" s="39">
        <v>25604305192</v>
      </c>
      <c r="I14" s="39">
        <v>31053532649</v>
      </c>
      <c r="J14" s="39">
        <v>27216080987</v>
      </c>
      <c r="K14" s="39">
        <v>27568911895</v>
      </c>
      <c r="L14" s="39">
        <v>28237367423</v>
      </c>
      <c r="M14" s="39"/>
      <c r="N14" s="39"/>
      <c r="O14" s="84">
        <f t="shared" si="0"/>
        <v>244965800538</v>
      </c>
      <c r="P14" s="84">
        <v>512970875.92999995</v>
      </c>
      <c r="Q14" s="76"/>
      <c r="R14" s="55"/>
    </row>
    <row r="15" spans="1:18" s="54" customFormat="1" ht="9" customHeight="1">
      <c r="A15" s="53"/>
      <c r="B15" s="106" t="s">
        <v>18</v>
      </c>
      <c r="C15" s="125">
        <v>59579163352</v>
      </c>
      <c r="D15" s="125">
        <v>51600378257</v>
      </c>
      <c r="E15" s="125">
        <v>55660242418</v>
      </c>
      <c r="F15" s="125">
        <v>63064410733</v>
      </c>
      <c r="G15" s="125">
        <v>68174488963</v>
      </c>
      <c r="H15" s="125">
        <v>70596933048</v>
      </c>
      <c r="I15" s="125">
        <v>78050686045</v>
      </c>
      <c r="J15" s="125">
        <v>75130204675</v>
      </c>
      <c r="K15" s="125">
        <v>71452062310</v>
      </c>
      <c r="L15" s="125">
        <v>86024348615</v>
      </c>
      <c r="M15" s="125"/>
      <c r="N15" s="125"/>
      <c r="O15" s="125">
        <f t="shared" si="0"/>
        <v>679332918416</v>
      </c>
      <c r="P15" s="128">
        <v>1421575537.2299998</v>
      </c>
      <c r="Q15" s="76"/>
      <c r="R15" s="55"/>
    </row>
    <row r="16" spans="1:18" s="54" customFormat="1" ht="9" customHeight="1">
      <c r="A16" s="53"/>
      <c r="B16" s="105" t="s">
        <v>5</v>
      </c>
      <c r="C16" s="39">
        <v>4568099685</v>
      </c>
      <c r="D16" s="39">
        <v>4288620661</v>
      </c>
      <c r="E16" s="39">
        <v>4373510624</v>
      </c>
      <c r="F16" s="39">
        <v>4141418325</v>
      </c>
      <c r="G16" s="39">
        <v>4201002508</v>
      </c>
      <c r="H16" s="39">
        <v>4729564778</v>
      </c>
      <c r="I16" s="39">
        <v>4729251650</v>
      </c>
      <c r="J16" s="39">
        <v>4575795515</v>
      </c>
      <c r="K16" s="39">
        <v>4462856840</v>
      </c>
      <c r="L16" s="39">
        <v>4340303935</v>
      </c>
      <c r="M16" s="39"/>
      <c r="N16" s="39"/>
      <c r="O16" s="84">
        <f t="shared" si="0"/>
        <v>44410424521</v>
      </c>
      <c r="P16" s="84">
        <v>93037638.99000001</v>
      </c>
      <c r="Q16" s="76"/>
    </row>
    <row r="17" spans="1:256" s="54" customFormat="1" ht="9" customHeight="1">
      <c r="A17" s="53"/>
      <c r="B17" s="106" t="s">
        <v>6</v>
      </c>
      <c r="C17" s="125">
        <v>9070838389</v>
      </c>
      <c r="D17" s="125">
        <v>7961877421</v>
      </c>
      <c r="E17" s="125">
        <v>8346047747</v>
      </c>
      <c r="F17" s="125">
        <v>8913023471</v>
      </c>
      <c r="G17" s="125">
        <v>9358644643</v>
      </c>
      <c r="H17" s="125">
        <v>10191491329</v>
      </c>
      <c r="I17" s="125">
        <v>10370350014</v>
      </c>
      <c r="J17" s="125">
        <v>9968721986</v>
      </c>
      <c r="K17" s="125">
        <v>9394209959</v>
      </c>
      <c r="L17" s="125">
        <v>9761395627</v>
      </c>
      <c r="M17" s="125"/>
      <c r="N17" s="125"/>
      <c r="O17" s="125">
        <f t="shared" si="0"/>
        <v>93336600586</v>
      </c>
      <c r="P17" s="128">
        <v>195555458.26000002</v>
      </c>
      <c r="Q17" s="76"/>
    </row>
    <row r="18" spans="1:256" s="54" customFormat="1" ht="9" customHeight="1">
      <c r="A18" s="53"/>
      <c r="B18" s="105" t="s">
        <v>7</v>
      </c>
      <c r="C18" s="39">
        <v>454622950</v>
      </c>
      <c r="D18" s="39">
        <v>480457810</v>
      </c>
      <c r="E18" s="39">
        <v>191523720</v>
      </c>
      <c r="F18" s="39">
        <v>306458650</v>
      </c>
      <c r="G18" s="39">
        <v>281416520</v>
      </c>
      <c r="H18" s="39">
        <v>269841450</v>
      </c>
      <c r="I18" s="39">
        <v>291827240</v>
      </c>
      <c r="J18" s="39">
        <v>302941660</v>
      </c>
      <c r="K18" s="39">
        <v>269832470</v>
      </c>
      <c r="L18" s="39">
        <v>301727690</v>
      </c>
      <c r="M18" s="39"/>
      <c r="N18" s="39"/>
      <c r="O18" s="84">
        <f t="shared" si="0"/>
        <v>3150650160</v>
      </c>
      <c r="P18" s="84">
        <v>6591756.7400000002</v>
      </c>
      <c r="Q18" s="76"/>
    </row>
    <row r="19" spans="1:256" s="54" customFormat="1" ht="9" customHeight="1">
      <c r="A19" s="53"/>
      <c r="B19" s="106" t="s">
        <v>8</v>
      </c>
      <c r="C19" s="125">
        <v>30481914453</v>
      </c>
      <c r="D19" s="125">
        <v>25312254597</v>
      </c>
      <c r="E19" s="125">
        <v>31981318653</v>
      </c>
      <c r="F19" s="125">
        <v>35224974256</v>
      </c>
      <c r="G19" s="125">
        <v>36492071221</v>
      </c>
      <c r="H19" s="125">
        <v>38041712079</v>
      </c>
      <c r="I19" s="125">
        <v>39220237835</v>
      </c>
      <c r="J19" s="125">
        <v>40094614117</v>
      </c>
      <c r="K19" s="125">
        <v>38394616465</v>
      </c>
      <c r="L19" s="125">
        <v>39734115125</v>
      </c>
      <c r="M19" s="125"/>
      <c r="N19" s="125"/>
      <c r="O19" s="125">
        <f t="shared" si="0"/>
        <v>354977828801</v>
      </c>
      <c r="P19" s="128">
        <v>743603043.02999997</v>
      </c>
      <c r="Q19" s="76"/>
    </row>
    <row r="20" spans="1:256" s="54" customFormat="1" ht="9" customHeight="1">
      <c r="A20" s="53"/>
      <c r="B20" s="105" t="s">
        <v>14</v>
      </c>
      <c r="C20" s="61">
        <v>2753954355</v>
      </c>
      <c r="D20" s="61">
        <v>2453089600</v>
      </c>
      <c r="E20" s="61">
        <v>2763844526</v>
      </c>
      <c r="F20" s="61">
        <v>2714933302</v>
      </c>
      <c r="G20" s="61">
        <v>2879311779</v>
      </c>
      <c r="H20" s="61">
        <v>2892415532</v>
      </c>
      <c r="I20" s="61">
        <v>3272238948</v>
      </c>
      <c r="J20" s="61">
        <v>3315580460</v>
      </c>
      <c r="K20" s="61">
        <v>3278593850</v>
      </c>
      <c r="L20" s="61">
        <v>3134712355</v>
      </c>
      <c r="M20" s="61"/>
      <c r="N20" s="61"/>
      <c r="O20" s="84">
        <f t="shared" si="0"/>
        <v>29458674707</v>
      </c>
      <c r="P20" s="84">
        <v>61699094.68</v>
      </c>
      <c r="Q20" s="76"/>
    </row>
    <row r="21" spans="1:256" s="54" customFormat="1" ht="9" customHeight="1">
      <c r="A21" s="53"/>
      <c r="B21" s="106" t="s">
        <v>15</v>
      </c>
      <c r="C21" s="125">
        <v>19207478455</v>
      </c>
      <c r="D21" s="125">
        <v>18801053700</v>
      </c>
      <c r="E21" s="125">
        <v>21610194140</v>
      </c>
      <c r="F21" s="125">
        <v>22320797135</v>
      </c>
      <c r="G21" s="125">
        <v>23960988050</v>
      </c>
      <c r="H21" s="125">
        <v>23938465805</v>
      </c>
      <c r="I21" s="125">
        <v>24716184480</v>
      </c>
      <c r="J21" s="125">
        <v>23791387560</v>
      </c>
      <c r="K21" s="125">
        <v>23927451360</v>
      </c>
      <c r="L21" s="125">
        <v>23998745905</v>
      </c>
      <c r="M21" s="125"/>
      <c r="N21" s="125"/>
      <c r="O21" s="125">
        <f t="shared" si="0"/>
        <v>226272746590</v>
      </c>
      <c r="P21" s="128">
        <v>474127464.10000002</v>
      </c>
      <c r="Q21" s="76"/>
    </row>
    <row r="22" spans="1:256" s="54" customFormat="1" ht="9" customHeight="1">
      <c r="A22" s="53"/>
      <c r="B22" s="105" t="s">
        <v>16</v>
      </c>
      <c r="C22" s="39">
        <v>10478213980</v>
      </c>
      <c r="D22" s="39">
        <v>10447244115</v>
      </c>
      <c r="E22" s="39">
        <v>10802826900</v>
      </c>
      <c r="F22" s="39">
        <v>10887935895</v>
      </c>
      <c r="G22" s="39">
        <v>11593501390</v>
      </c>
      <c r="H22" s="39">
        <v>11933912570</v>
      </c>
      <c r="I22" s="39">
        <v>12213641485</v>
      </c>
      <c r="J22" s="39">
        <v>11361203235</v>
      </c>
      <c r="K22" s="39">
        <v>11739152260</v>
      </c>
      <c r="L22" s="39">
        <v>12358166735</v>
      </c>
      <c r="M22" s="39"/>
      <c r="N22" s="39"/>
      <c r="O22" s="84">
        <f t="shared" si="0"/>
        <v>113815798565</v>
      </c>
      <c r="P22" s="84">
        <v>238345158.93000001</v>
      </c>
      <c r="Q22" s="76"/>
    </row>
    <row r="23" spans="1:256" s="54" customFormat="1" ht="9" customHeight="1">
      <c r="A23" s="53"/>
      <c r="B23" s="106" t="s">
        <v>41</v>
      </c>
      <c r="C23" s="125">
        <v>6560033714</v>
      </c>
      <c r="D23" s="125">
        <v>5984968923</v>
      </c>
      <c r="E23" s="125">
        <v>6931302892</v>
      </c>
      <c r="F23" s="125">
        <v>6759563961</v>
      </c>
      <c r="G23" s="125">
        <v>7048149444</v>
      </c>
      <c r="H23" s="125">
        <v>6594348606</v>
      </c>
      <c r="I23" s="125">
        <v>7129114768</v>
      </c>
      <c r="J23" s="125">
        <v>6773273194</v>
      </c>
      <c r="K23" s="125">
        <v>6941498019</v>
      </c>
      <c r="L23" s="125">
        <v>7386174772</v>
      </c>
      <c r="M23" s="125"/>
      <c r="N23" s="125"/>
      <c r="O23" s="125">
        <f t="shared" si="0"/>
        <v>68108428293</v>
      </c>
      <c r="P23" s="128">
        <v>142588884.66999999</v>
      </c>
      <c r="Q23" s="76"/>
    </row>
    <row r="24" spans="1:256" s="54" customFormat="1" ht="9" customHeight="1">
      <c r="A24" s="53"/>
      <c r="B24" s="105" t="s">
        <v>17</v>
      </c>
      <c r="C24" s="39">
        <v>12351281705</v>
      </c>
      <c r="D24" s="39">
        <v>12338294395</v>
      </c>
      <c r="E24" s="39">
        <v>13697955960</v>
      </c>
      <c r="F24" s="39">
        <v>13894677165</v>
      </c>
      <c r="G24" s="39">
        <v>14909632765</v>
      </c>
      <c r="H24" s="39">
        <v>14632408885</v>
      </c>
      <c r="I24" s="39">
        <v>14954514960</v>
      </c>
      <c r="J24" s="39">
        <v>14489597065</v>
      </c>
      <c r="K24" s="39">
        <v>15422668395</v>
      </c>
      <c r="L24" s="39">
        <v>14507087980</v>
      </c>
      <c r="M24" s="39"/>
      <c r="N24" s="39"/>
      <c r="O24" s="84">
        <f t="shared" si="0"/>
        <v>141198119275</v>
      </c>
      <c r="P24" s="84">
        <v>295838570.50999999</v>
      </c>
      <c r="Q24" s="76"/>
    </row>
    <row r="25" spans="1:256" s="57" customFormat="1" ht="18" customHeight="1">
      <c r="A25" s="56"/>
      <c r="B25" s="116" t="s">
        <v>9</v>
      </c>
      <c r="C25" s="116">
        <f t="shared" ref="C25:J25" si="1">SUM(C10:C24)</f>
        <v>221236167437</v>
      </c>
      <c r="D25" s="116">
        <f t="shared" si="1"/>
        <v>198165745023</v>
      </c>
      <c r="E25" s="116">
        <f t="shared" si="1"/>
        <v>224397370136</v>
      </c>
      <c r="F25" s="116">
        <f t="shared" si="1"/>
        <v>231795777859</v>
      </c>
      <c r="G25" s="116">
        <f t="shared" si="1"/>
        <v>248856521294</v>
      </c>
      <c r="H25" s="116">
        <f t="shared" si="1"/>
        <v>256243236821</v>
      </c>
      <c r="I25" s="116">
        <f t="shared" si="1"/>
        <v>273538168609</v>
      </c>
      <c r="J25" s="116">
        <f t="shared" si="1"/>
        <v>263454541607</v>
      </c>
      <c r="K25" s="116">
        <f>SUM(K10:K24)</f>
        <v>258870210012</v>
      </c>
      <c r="L25" s="116">
        <f>SUM(L10:L24)</f>
        <v>278825634658</v>
      </c>
      <c r="M25" s="116">
        <f>SUM(M10:M24)</f>
        <v>0</v>
      </c>
      <c r="N25" s="116">
        <f>SUM(N10:N24)</f>
        <v>0</v>
      </c>
      <c r="O25" s="116">
        <f>SUM(C25:N25)</f>
        <v>2455383373456</v>
      </c>
      <c r="P25" s="116">
        <f>SUM(P10:P24)</f>
        <v>5141501728.6699991</v>
      </c>
      <c r="Q25" s="66"/>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54"/>
      <c r="BJ25" s="54"/>
      <c r="BK25" s="54"/>
      <c r="BL25" s="54"/>
      <c r="BM25" s="54"/>
      <c r="BN25" s="54"/>
      <c r="BO25" s="54"/>
      <c r="BP25" s="54"/>
      <c r="BQ25" s="54"/>
      <c r="BR25" s="54"/>
      <c r="BS25" s="54"/>
      <c r="BT25" s="54"/>
      <c r="BU25" s="54"/>
      <c r="BV25" s="54"/>
      <c r="BW25" s="54"/>
      <c r="BX25" s="54"/>
      <c r="BY25" s="54"/>
      <c r="BZ25" s="54"/>
      <c r="CA25" s="54"/>
      <c r="CB25" s="54"/>
      <c r="CC25" s="54"/>
      <c r="CD25" s="54"/>
      <c r="CE25" s="54"/>
      <c r="CF25" s="54"/>
      <c r="CG25" s="54"/>
      <c r="CH25" s="54"/>
      <c r="CI25" s="54"/>
      <c r="CJ25" s="54"/>
      <c r="CK25" s="54"/>
      <c r="CL25" s="54"/>
      <c r="CM25" s="54"/>
      <c r="CN25" s="54"/>
      <c r="CO25" s="54"/>
      <c r="CP25" s="54"/>
      <c r="CQ25" s="54"/>
      <c r="CR25" s="54"/>
      <c r="CS25" s="54"/>
      <c r="CT25" s="54"/>
      <c r="CU25" s="54"/>
      <c r="CV25" s="54"/>
      <c r="CW25" s="54"/>
      <c r="CX25" s="54"/>
      <c r="CY25" s="54"/>
      <c r="CZ25" s="54"/>
      <c r="DA25" s="54"/>
      <c r="DB25" s="54"/>
      <c r="DC25" s="54"/>
      <c r="DD25" s="54"/>
      <c r="DE25" s="54"/>
      <c r="DF25" s="54"/>
      <c r="DG25" s="54"/>
      <c r="DH25" s="54"/>
      <c r="DI25" s="54"/>
      <c r="DJ25" s="54"/>
      <c r="DK25" s="54"/>
      <c r="DL25" s="54"/>
      <c r="DM25" s="54"/>
      <c r="DN25" s="54"/>
      <c r="DO25" s="54"/>
      <c r="DP25" s="54"/>
      <c r="DQ25" s="54"/>
      <c r="DR25" s="54"/>
      <c r="DS25" s="54"/>
      <c r="DT25" s="54"/>
      <c r="DU25" s="54"/>
      <c r="DV25" s="54"/>
      <c r="DW25" s="54"/>
      <c r="DX25" s="54"/>
      <c r="DY25" s="54"/>
      <c r="DZ25" s="54"/>
      <c r="EA25" s="54"/>
      <c r="EB25" s="54"/>
      <c r="EC25" s="54"/>
      <c r="ED25" s="54"/>
      <c r="EE25" s="54"/>
      <c r="EF25" s="54"/>
      <c r="EG25" s="54"/>
      <c r="EH25" s="54"/>
      <c r="EI25" s="54"/>
      <c r="EJ25" s="54"/>
      <c r="EK25" s="54"/>
      <c r="EL25" s="54"/>
      <c r="EM25" s="54"/>
      <c r="EN25" s="54"/>
      <c r="EO25" s="54"/>
      <c r="EP25" s="54"/>
      <c r="EQ25" s="54"/>
      <c r="ER25" s="54"/>
      <c r="ES25" s="54"/>
      <c r="ET25" s="54"/>
      <c r="EU25" s="54"/>
      <c r="EV25" s="54"/>
      <c r="EW25" s="54"/>
      <c r="EX25" s="54"/>
      <c r="EY25" s="54"/>
      <c r="EZ25" s="54"/>
      <c r="FA25" s="54"/>
      <c r="FB25" s="54"/>
      <c r="FC25" s="54"/>
      <c r="FD25" s="54"/>
      <c r="FE25" s="54"/>
      <c r="FF25" s="54"/>
      <c r="FG25" s="54"/>
      <c r="FH25" s="54"/>
      <c r="FI25" s="54"/>
      <c r="FJ25" s="54"/>
      <c r="FK25" s="54"/>
      <c r="FL25" s="54"/>
      <c r="FM25" s="54"/>
      <c r="FN25" s="54"/>
      <c r="FO25" s="54"/>
      <c r="FP25" s="54"/>
      <c r="FQ25" s="54"/>
      <c r="FR25" s="54"/>
      <c r="FS25" s="54"/>
      <c r="FT25" s="54"/>
      <c r="FU25" s="54"/>
      <c r="FV25" s="54"/>
      <c r="FW25" s="54"/>
      <c r="FX25" s="54"/>
      <c r="FY25" s="54"/>
      <c r="FZ25" s="54"/>
      <c r="GA25" s="54"/>
      <c r="GB25" s="54"/>
      <c r="GC25" s="54"/>
      <c r="GD25" s="54"/>
      <c r="GE25" s="54"/>
      <c r="GF25" s="54"/>
      <c r="GG25" s="54"/>
      <c r="GH25" s="54"/>
      <c r="GI25" s="54"/>
      <c r="GJ25" s="54"/>
      <c r="GK25" s="54"/>
      <c r="GL25" s="54"/>
      <c r="GM25" s="54"/>
      <c r="GN25" s="54"/>
      <c r="GO25" s="54"/>
      <c r="GP25" s="54"/>
      <c r="GQ25" s="54"/>
      <c r="GR25" s="54"/>
      <c r="GS25" s="54"/>
      <c r="GT25" s="54"/>
      <c r="GU25" s="54"/>
      <c r="GV25" s="54"/>
      <c r="GW25" s="54"/>
      <c r="GX25" s="54"/>
      <c r="GY25" s="54"/>
      <c r="GZ25" s="54"/>
      <c r="HA25" s="54"/>
      <c r="HB25" s="54"/>
      <c r="HC25" s="54"/>
      <c r="HD25" s="54"/>
      <c r="HE25" s="54"/>
      <c r="HF25" s="54"/>
      <c r="HG25" s="54"/>
      <c r="HH25" s="54"/>
      <c r="HI25" s="54"/>
      <c r="HJ25" s="54"/>
      <c r="HK25" s="54"/>
      <c r="HL25" s="54"/>
      <c r="HM25" s="54"/>
      <c r="HN25" s="54"/>
      <c r="HO25" s="54"/>
      <c r="HP25" s="54"/>
      <c r="HQ25" s="54"/>
      <c r="HR25" s="54"/>
      <c r="HS25" s="54"/>
      <c r="HT25" s="54"/>
      <c r="HU25" s="54"/>
      <c r="HV25" s="54"/>
      <c r="HW25" s="54"/>
      <c r="HX25" s="54"/>
      <c r="HY25" s="54"/>
      <c r="HZ25" s="54"/>
      <c r="IA25" s="54"/>
      <c r="IB25" s="54"/>
      <c r="IC25" s="54"/>
      <c r="ID25" s="54"/>
      <c r="IE25" s="54"/>
      <c r="IF25" s="54"/>
      <c r="IG25" s="54"/>
      <c r="IH25" s="54"/>
      <c r="II25" s="54"/>
      <c r="IJ25" s="54"/>
      <c r="IK25" s="54"/>
      <c r="IL25" s="54"/>
      <c r="IM25" s="54"/>
      <c r="IN25" s="54"/>
      <c r="IO25" s="54"/>
      <c r="IP25" s="54"/>
      <c r="IQ25" s="54"/>
      <c r="IR25" s="54"/>
      <c r="IS25" s="54"/>
      <c r="IT25" s="54"/>
      <c r="IU25" s="54"/>
      <c r="IV25" s="54"/>
    </row>
    <row r="26" spans="1:256" s="58" customFormat="1" ht="18" customHeight="1">
      <c r="A26" s="56"/>
      <c r="B26" s="116" t="s">
        <v>10</v>
      </c>
      <c r="C26" s="116">
        <f t="shared" ref="C26:L26" si="2">ROUND(C25/C27,2)</f>
        <v>452018975.63999999</v>
      </c>
      <c r="D26" s="116">
        <f t="shared" si="2"/>
        <v>416585896.32999998</v>
      </c>
      <c r="E26" s="116">
        <f t="shared" si="2"/>
        <v>467835651.27999997</v>
      </c>
      <c r="F26" s="116">
        <f t="shared" si="2"/>
        <v>491801276.95999998</v>
      </c>
      <c r="G26" s="116">
        <f t="shared" si="2"/>
        <v>532051656.5</v>
      </c>
      <c r="H26" s="116">
        <f t="shared" si="2"/>
        <v>545883634.38999999</v>
      </c>
      <c r="I26" s="116">
        <f t="shared" si="2"/>
        <v>590871751.42999995</v>
      </c>
      <c r="J26" s="116">
        <f t="shared" si="2"/>
        <v>564396284.42999995</v>
      </c>
      <c r="K26" s="116">
        <f t="shared" si="2"/>
        <v>535198598.30000001</v>
      </c>
      <c r="L26" s="116">
        <f t="shared" si="2"/>
        <v>544858003.39999998</v>
      </c>
      <c r="M26" s="116"/>
      <c r="N26" s="116"/>
      <c r="O26" s="116">
        <f>SUM(C26:N26)</f>
        <v>5141501728.6599989</v>
      </c>
      <c r="P26" s="116"/>
      <c r="Q26" s="66"/>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c r="AR26" s="54"/>
      <c r="AS26" s="54"/>
      <c r="AT26" s="54"/>
      <c r="AU26" s="54"/>
      <c r="AV26" s="54"/>
      <c r="AW26" s="54"/>
      <c r="AX26" s="54"/>
      <c r="AY26" s="54"/>
      <c r="AZ26" s="54"/>
      <c r="BA26" s="54"/>
      <c r="BB26" s="54"/>
      <c r="BC26" s="54"/>
      <c r="BD26" s="54"/>
      <c r="BE26" s="54"/>
      <c r="BF26" s="54"/>
      <c r="BG26" s="54"/>
      <c r="BH26" s="54"/>
      <c r="BI26" s="54"/>
      <c r="BJ26" s="54"/>
      <c r="BK26" s="54"/>
      <c r="BL26" s="54"/>
      <c r="BM26" s="54"/>
      <c r="BN26" s="54"/>
      <c r="BO26" s="54"/>
      <c r="BP26" s="54"/>
      <c r="BQ26" s="54"/>
      <c r="BR26" s="54"/>
      <c r="BS26" s="54"/>
      <c r="BT26" s="54"/>
      <c r="BU26" s="54"/>
      <c r="BV26" s="54"/>
      <c r="BW26" s="54"/>
      <c r="BX26" s="54"/>
      <c r="BY26" s="54"/>
      <c r="BZ26" s="54"/>
      <c r="CA26" s="54"/>
      <c r="CB26" s="54"/>
      <c r="CC26" s="54"/>
      <c r="CD26" s="54"/>
      <c r="CE26" s="54"/>
      <c r="CF26" s="54"/>
      <c r="CG26" s="54"/>
      <c r="CH26" s="54"/>
      <c r="CI26" s="54"/>
      <c r="CJ26" s="54"/>
      <c r="CK26" s="54"/>
      <c r="CL26" s="54"/>
      <c r="CM26" s="54"/>
      <c r="CN26" s="54"/>
      <c r="CO26" s="54"/>
      <c r="CP26" s="54"/>
      <c r="CQ26" s="54"/>
      <c r="CR26" s="54"/>
      <c r="CS26" s="54"/>
      <c r="CT26" s="54"/>
      <c r="CU26" s="54"/>
      <c r="CV26" s="54"/>
      <c r="CW26" s="54"/>
      <c r="CX26" s="54"/>
      <c r="CY26" s="54"/>
      <c r="CZ26" s="54"/>
      <c r="DA26" s="54"/>
      <c r="DB26" s="54"/>
      <c r="DC26" s="54"/>
      <c r="DD26" s="54"/>
      <c r="DE26" s="54"/>
      <c r="DF26" s="54"/>
      <c r="DG26" s="54"/>
      <c r="DH26" s="54"/>
      <c r="DI26" s="54"/>
      <c r="DJ26" s="54"/>
      <c r="DK26" s="54"/>
      <c r="DL26" s="54"/>
      <c r="DM26" s="54"/>
      <c r="DN26" s="54"/>
      <c r="DO26" s="54"/>
      <c r="DP26" s="54"/>
      <c r="DQ26" s="54"/>
      <c r="DR26" s="54"/>
      <c r="DS26" s="54"/>
      <c r="DT26" s="54"/>
      <c r="DU26" s="54"/>
      <c r="DV26" s="54"/>
      <c r="DW26" s="54"/>
      <c r="DX26" s="54"/>
      <c r="DY26" s="54"/>
      <c r="DZ26" s="54"/>
      <c r="EA26" s="54"/>
      <c r="EB26" s="54"/>
      <c r="EC26" s="54"/>
      <c r="ED26" s="54"/>
      <c r="EE26" s="54"/>
      <c r="EF26" s="54"/>
      <c r="EG26" s="54"/>
      <c r="EH26" s="54"/>
      <c r="EI26" s="54"/>
      <c r="EJ26" s="54"/>
      <c r="EK26" s="54"/>
      <c r="EL26" s="54"/>
      <c r="EM26" s="54"/>
      <c r="EN26" s="54"/>
      <c r="EO26" s="54"/>
      <c r="EP26" s="54"/>
      <c r="EQ26" s="54"/>
      <c r="ER26" s="54"/>
      <c r="ES26" s="54"/>
      <c r="ET26" s="54"/>
      <c r="EU26" s="54"/>
      <c r="EV26" s="54"/>
      <c r="EW26" s="54"/>
      <c r="EX26" s="54"/>
      <c r="EY26" s="54"/>
      <c r="EZ26" s="54"/>
      <c r="FA26" s="54"/>
      <c r="FB26" s="54"/>
      <c r="FC26" s="54"/>
      <c r="FD26" s="54"/>
      <c r="FE26" s="54"/>
      <c r="FF26" s="54"/>
      <c r="FG26" s="54"/>
      <c r="FH26" s="54"/>
      <c r="FI26" s="54"/>
      <c r="FJ26" s="54"/>
      <c r="FK26" s="54"/>
      <c r="FL26" s="54"/>
      <c r="FM26" s="54"/>
      <c r="FN26" s="54"/>
      <c r="FO26" s="54"/>
      <c r="FP26" s="54"/>
      <c r="FQ26" s="54"/>
      <c r="FR26" s="54"/>
      <c r="FS26" s="54"/>
      <c r="FT26" s="54"/>
      <c r="FU26" s="54"/>
      <c r="FV26" s="54"/>
      <c r="FW26" s="54"/>
      <c r="FX26" s="54"/>
      <c r="FY26" s="54"/>
      <c r="FZ26" s="54"/>
      <c r="GA26" s="54"/>
      <c r="GB26" s="54"/>
      <c r="GC26" s="54"/>
      <c r="GD26" s="54"/>
      <c r="GE26" s="54"/>
      <c r="GF26" s="54"/>
      <c r="GG26" s="54"/>
      <c r="GH26" s="54"/>
      <c r="GI26" s="54"/>
      <c r="GJ26" s="54"/>
      <c r="GK26" s="54"/>
      <c r="GL26" s="54"/>
      <c r="GM26" s="54"/>
      <c r="GN26" s="54"/>
      <c r="GO26" s="54"/>
      <c r="GP26" s="54"/>
      <c r="GQ26" s="54"/>
      <c r="GR26" s="54"/>
      <c r="GS26" s="54"/>
      <c r="GT26" s="54"/>
      <c r="GU26" s="54"/>
      <c r="GV26" s="54"/>
      <c r="GW26" s="54"/>
      <c r="GX26" s="54"/>
      <c r="GY26" s="54"/>
      <c r="GZ26" s="54"/>
      <c r="HA26" s="54"/>
      <c r="HB26" s="54"/>
      <c r="HC26" s="54"/>
      <c r="HD26" s="54"/>
      <c r="HE26" s="54"/>
      <c r="HF26" s="54"/>
      <c r="HG26" s="54"/>
      <c r="HH26" s="54"/>
      <c r="HI26" s="54"/>
      <c r="HJ26" s="54"/>
      <c r="HK26" s="54"/>
      <c r="HL26" s="54"/>
      <c r="HM26" s="54"/>
      <c r="HN26" s="54"/>
      <c r="HO26" s="54"/>
      <c r="HP26" s="54"/>
      <c r="HQ26" s="54"/>
      <c r="HR26" s="54"/>
      <c r="HS26" s="54"/>
      <c r="HT26" s="54"/>
      <c r="HU26" s="54"/>
      <c r="HV26" s="54"/>
      <c r="HW26" s="54"/>
      <c r="HX26" s="54"/>
      <c r="HY26" s="54"/>
      <c r="HZ26" s="54"/>
      <c r="IA26" s="54"/>
      <c r="IB26" s="54"/>
      <c r="IC26" s="54"/>
      <c r="ID26" s="54"/>
      <c r="IE26" s="54"/>
      <c r="IF26" s="54"/>
      <c r="IG26" s="54"/>
      <c r="IH26" s="54"/>
      <c r="II26" s="54"/>
      <c r="IJ26" s="54"/>
      <c r="IK26" s="54"/>
      <c r="IL26" s="54"/>
      <c r="IM26" s="54"/>
      <c r="IN26" s="54"/>
      <c r="IO26" s="54"/>
      <c r="IP26" s="54"/>
      <c r="IQ26" s="54"/>
      <c r="IR26" s="54"/>
      <c r="IS26" s="54"/>
      <c r="IT26" s="54"/>
      <c r="IU26" s="54"/>
      <c r="IV26" s="54"/>
    </row>
    <row r="27" spans="1:256" s="58" customFormat="1" ht="16.5" customHeight="1">
      <c r="A27" s="56"/>
      <c r="B27" s="116" t="s">
        <v>32</v>
      </c>
      <c r="C27" s="109">
        <v>489.44</v>
      </c>
      <c r="D27" s="109">
        <v>475.69</v>
      </c>
      <c r="E27" s="109">
        <v>479.65</v>
      </c>
      <c r="F27" s="92">
        <v>471.32</v>
      </c>
      <c r="G27" s="92">
        <v>467.73</v>
      </c>
      <c r="H27" s="92">
        <v>469.41</v>
      </c>
      <c r="I27" s="92">
        <v>462.94</v>
      </c>
      <c r="J27" s="92">
        <v>466.79</v>
      </c>
      <c r="K27" s="92">
        <v>483.69</v>
      </c>
      <c r="L27" s="92">
        <v>511.74</v>
      </c>
      <c r="M27" s="92"/>
      <c r="N27" s="92"/>
      <c r="O27" s="117"/>
      <c r="P27" s="117"/>
      <c r="Q27" s="77"/>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54"/>
      <c r="AR27" s="54"/>
      <c r="AS27" s="54"/>
      <c r="AT27" s="54"/>
      <c r="AU27" s="54"/>
      <c r="AV27" s="54"/>
      <c r="AW27" s="54"/>
      <c r="AX27" s="54"/>
      <c r="AY27" s="54"/>
      <c r="AZ27" s="54"/>
      <c r="BA27" s="54"/>
      <c r="BB27" s="54"/>
      <c r="BC27" s="54"/>
      <c r="BD27" s="54"/>
      <c r="BE27" s="54"/>
      <c r="BF27" s="54"/>
      <c r="BG27" s="54"/>
      <c r="BH27" s="54"/>
      <c r="BI27" s="54"/>
      <c r="BJ27" s="54"/>
      <c r="BK27" s="54"/>
      <c r="BL27" s="54"/>
      <c r="BM27" s="54"/>
      <c r="BN27" s="54"/>
      <c r="BO27" s="54"/>
      <c r="BP27" s="54"/>
      <c r="BQ27" s="54"/>
      <c r="BR27" s="54"/>
      <c r="BS27" s="54"/>
      <c r="BT27" s="54"/>
      <c r="BU27" s="54"/>
      <c r="BV27" s="54"/>
      <c r="BW27" s="54"/>
      <c r="BX27" s="54"/>
      <c r="BY27" s="54"/>
      <c r="BZ27" s="54"/>
      <c r="CA27" s="54"/>
      <c r="CB27" s="54"/>
      <c r="CC27" s="54"/>
      <c r="CD27" s="54"/>
      <c r="CE27" s="54"/>
      <c r="CF27" s="54"/>
      <c r="CG27" s="54"/>
      <c r="CH27" s="54"/>
      <c r="CI27" s="54"/>
      <c r="CJ27" s="54"/>
      <c r="CK27" s="54"/>
      <c r="CL27" s="54"/>
      <c r="CM27" s="54"/>
      <c r="CN27" s="54"/>
      <c r="CO27" s="54"/>
      <c r="CP27" s="54"/>
      <c r="CQ27" s="54"/>
      <c r="CR27" s="54"/>
      <c r="CS27" s="54"/>
      <c r="CT27" s="54"/>
      <c r="CU27" s="54"/>
      <c r="CV27" s="54"/>
      <c r="CW27" s="54"/>
      <c r="CX27" s="54"/>
      <c r="CY27" s="54"/>
      <c r="CZ27" s="54"/>
      <c r="DA27" s="54"/>
      <c r="DB27" s="54"/>
      <c r="DC27" s="54"/>
      <c r="DD27" s="54"/>
      <c r="DE27" s="54"/>
      <c r="DF27" s="54"/>
      <c r="DG27" s="54"/>
      <c r="DH27" s="54"/>
      <c r="DI27" s="54"/>
      <c r="DJ27" s="54"/>
      <c r="DK27" s="54"/>
      <c r="DL27" s="54"/>
      <c r="DM27" s="54"/>
      <c r="DN27" s="54"/>
      <c r="DO27" s="54"/>
      <c r="DP27" s="54"/>
      <c r="DQ27" s="54"/>
      <c r="DR27" s="54"/>
      <c r="DS27" s="54"/>
      <c r="DT27" s="54"/>
      <c r="DU27" s="54"/>
      <c r="DV27" s="54"/>
      <c r="DW27" s="54"/>
      <c r="DX27" s="54"/>
      <c r="DY27" s="54"/>
      <c r="DZ27" s="54"/>
      <c r="EA27" s="54"/>
      <c r="EB27" s="54"/>
      <c r="EC27" s="54"/>
      <c r="ED27" s="54"/>
      <c r="EE27" s="54"/>
      <c r="EF27" s="54"/>
      <c r="EG27" s="54"/>
      <c r="EH27" s="54"/>
      <c r="EI27" s="54"/>
      <c r="EJ27" s="54"/>
      <c r="EK27" s="54"/>
      <c r="EL27" s="54"/>
      <c r="EM27" s="54"/>
      <c r="EN27" s="54"/>
      <c r="EO27" s="54"/>
      <c r="EP27" s="54"/>
      <c r="EQ27" s="54"/>
      <c r="ER27" s="54"/>
      <c r="ES27" s="54"/>
      <c r="ET27" s="54"/>
      <c r="EU27" s="54"/>
      <c r="EV27" s="54"/>
      <c r="EW27" s="54"/>
      <c r="EX27" s="54"/>
      <c r="EY27" s="54"/>
      <c r="EZ27" s="54"/>
      <c r="FA27" s="54"/>
      <c r="FB27" s="54"/>
      <c r="FC27" s="54"/>
      <c r="FD27" s="54"/>
      <c r="FE27" s="54"/>
      <c r="FF27" s="54"/>
      <c r="FG27" s="54"/>
      <c r="FH27" s="54"/>
      <c r="FI27" s="54"/>
      <c r="FJ27" s="54"/>
      <c r="FK27" s="54"/>
      <c r="FL27" s="54"/>
      <c r="FM27" s="54"/>
      <c r="FN27" s="54"/>
      <c r="FO27" s="54"/>
      <c r="FP27" s="54"/>
      <c r="FQ27" s="54"/>
      <c r="FR27" s="54"/>
      <c r="FS27" s="54"/>
      <c r="FT27" s="54"/>
      <c r="FU27" s="54"/>
      <c r="FV27" s="54"/>
      <c r="FW27" s="54"/>
      <c r="FX27" s="54"/>
      <c r="FY27" s="54"/>
      <c r="FZ27" s="54"/>
      <c r="GA27" s="54"/>
      <c r="GB27" s="54"/>
      <c r="GC27" s="54"/>
      <c r="GD27" s="54"/>
      <c r="GE27" s="54"/>
      <c r="GF27" s="54"/>
      <c r="GG27" s="54"/>
      <c r="GH27" s="54"/>
      <c r="GI27" s="54"/>
      <c r="GJ27" s="54"/>
      <c r="GK27" s="54"/>
      <c r="GL27" s="54"/>
      <c r="GM27" s="54"/>
      <c r="GN27" s="54"/>
      <c r="GO27" s="54"/>
      <c r="GP27" s="54"/>
      <c r="GQ27" s="54"/>
      <c r="GR27" s="54"/>
      <c r="GS27" s="54"/>
      <c r="GT27" s="54"/>
      <c r="GU27" s="54"/>
      <c r="GV27" s="54"/>
      <c r="GW27" s="54"/>
      <c r="GX27" s="54"/>
      <c r="GY27" s="54"/>
      <c r="GZ27" s="54"/>
      <c r="HA27" s="54"/>
      <c r="HB27" s="54"/>
      <c r="HC27" s="54"/>
      <c r="HD27" s="54"/>
      <c r="HE27" s="54"/>
      <c r="HF27" s="54"/>
      <c r="HG27" s="54"/>
      <c r="HH27" s="54"/>
      <c r="HI27" s="54"/>
      <c r="HJ27" s="54"/>
      <c r="HK27" s="54"/>
      <c r="HL27" s="54"/>
      <c r="HM27" s="54"/>
      <c r="HN27" s="54"/>
      <c r="HO27" s="54"/>
      <c r="HP27" s="54"/>
      <c r="HQ27" s="54"/>
      <c r="HR27" s="54"/>
      <c r="HS27" s="54"/>
      <c r="HT27" s="54"/>
      <c r="HU27" s="54"/>
      <c r="HV27" s="54"/>
      <c r="HW27" s="54"/>
      <c r="HX27" s="54"/>
      <c r="HY27" s="54"/>
      <c r="HZ27" s="54"/>
      <c r="IA27" s="54"/>
      <c r="IB27" s="54"/>
      <c r="IC27" s="54"/>
      <c r="ID27" s="54"/>
      <c r="IE27" s="54"/>
      <c r="IF27" s="54"/>
      <c r="IG27" s="54"/>
      <c r="IH27" s="54"/>
      <c r="II27" s="54"/>
      <c r="IJ27" s="54"/>
      <c r="IK27" s="54"/>
      <c r="IL27" s="54"/>
      <c r="IM27" s="54"/>
      <c r="IN27" s="54"/>
      <c r="IO27" s="54"/>
      <c r="IP27" s="54"/>
      <c r="IQ27" s="54"/>
      <c r="IR27" s="54"/>
      <c r="IS27" s="54"/>
      <c r="IT27" s="54"/>
      <c r="IU27" s="54"/>
      <c r="IV27" s="54"/>
    </row>
    <row r="28" spans="1:256" s="16" customFormat="1" ht="22.5" customHeight="1">
      <c r="A28" s="52"/>
      <c r="R28" s="59"/>
    </row>
    <row r="29" spans="1:256" s="54" customFormat="1" ht="22.5" customHeight="1">
      <c r="A29" s="53"/>
      <c r="B29" s="226" t="s">
        <v>56</v>
      </c>
      <c r="C29" s="226"/>
      <c r="D29" s="226"/>
      <c r="E29" s="226"/>
      <c r="F29" s="226"/>
      <c r="G29" s="226"/>
      <c r="H29" s="226"/>
      <c r="I29" s="226"/>
      <c r="J29" s="226"/>
      <c r="K29" s="226"/>
      <c r="L29" s="226"/>
      <c r="M29" s="226"/>
      <c r="N29" s="226"/>
      <c r="O29" s="227"/>
    </row>
    <row r="30" spans="1:256" s="54" customFormat="1" ht="11.25" customHeight="1">
      <c r="A30" s="53"/>
      <c r="B30" s="45" t="s">
        <v>26</v>
      </c>
      <c r="C30" s="46" t="s">
        <v>43</v>
      </c>
      <c r="D30" s="46" t="s">
        <v>44</v>
      </c>
      <c r="E30" s="46" t="s">
        <v>45</v>
      </c>
      <c r="F30" s="46" t="s">
        <v>46</v>
      </c>
      <c r="G30" s="46" t="s">
        <v>47</v>
      </c>
      <c r="H30" s="46" t="s">
        <v>48</v>
      </c>
      <c r="I30" s="46" t="s">
        <v>49</v>
      </c>
      <c r="J30" s="46" t="s">
        <v>50</v>
      </c>
      <c r="K30" s="46" t="s">
        <v>51</v>
      </c>
      <c r="L30" s="46" t="s">
        <v>0</v>
      </c>
      <c r="M30" s="46" t="s">
        <v>1</v>
      </c>
      <c r="N30" s="46" t="s">
        <v>2</v>
      </c>
      <c r="O30" s="47" t="s">
        <v>27</v>
      </c>
    </row>
    <row r="31" spans="1:256" s="54" customFormat="1" ht="9" customHeight="1">
      <c r="A31" s="53"/>
      <c r="B31" s="105" t="s">
        <v>36</v>
      </c>
      <c r="C31" s="110">
        <v>0.92720000000000002</v>
      </c>
      <c r="D31" s="110">
        <v>0.9294</v>
      </c>
      <c r="E31" s="110">
        <v>0.92930000000000001</v>
      </c>
      <c r="F31" s="110">
        <v>0.93020000000000003</v>
      </c>
      <c r="G31" s="110">
        <v>0.93310000000000004</v>
      </c>
      <c r="H31" s="110">
        <v>0.93359999999999999</v>
      </c>
      <c r="I31" s="110">
        <v>0.92949999999999999</v>
      </c>
      <c r="J31" s="110">
        <v>0.93220000000000003</v>
      </c>
      <c r="K31" s="110">
        <v>0.9345</v>
      </c>
      <c r="L31" s="110">
        <v>0.93230000000000002</v>
      </c>
      <c r="M31" s="110"/>
      <c r="N31" s="110"/>
      <c r="O31" s="110">
        <v>0.93130000000000002</v>
      </c>
      <c r="P31" s="112"/>
      <c r="Q31" s="112"/>
      <c r="R31" s="112"/>
      <c r="S31" s="112"/>
    </row>
    <row r="32" spans="1:256" s="54" customFormat="1" ht="9" customHeight="1">
      <c r="A32" s="53"/>
      <c r="B32" s="106" t="s">
        <v>4</v>
      </c>
      <c r="C32" s="111">
        <v>0.92210000000000003</v>
      </c>
      <c r="D32" s="111">
        <v>0.92259999999999998</v>
      </c>
      <c r="E32" s="111">
        <v>0.92859999999999998</v>
      </c>
      <c r="F32" s="111">
        <v>0.91949999999999998</v>
      </c>
      <c r="G32" s="111">
        <v>0.91839999999999999</v>
      </c>
      <c r="H32" s="111">
        <v>0.92459999999999998</v>
      </c>
      <c r="I32" s="111">
        <v>0.91830000000000001</v>
      </c>
      <c r="J32" s="111">
        <v>0.91959999999999997</v>
      </c>
      <c r="K32" s="111">
        <v>0.91849999999999998</v>
      </c>
      <c r="L32" s="111">
        <v>0.91459999999999997</v>
      </c>
      <c r="M32" s="111"/>
      <c r="N32" s="111"/>
      <c r="O32" s="111">
        <v>0.92059999999999997</v>
      </c>
      <c r="P32" s="112"/>
      <c r="Q32" s="112"/>
      <c r="R32" s="112"/>
      <c r="S32" s="112"/>
    </row>
    <row r="33" spans="1:23" s="54" customFormat="1" ht="9" customHeight="1">
      <c r="A33" s="53"/>
      <c r="B33" s="98" t="s">
        <v>80</v>
      </c>
      <c r="C33" s="110">
        <v>0.93710000000000004</v>
      </c>
      <c r="D33" s="110">
        <v>0.93279999999999996</v>
      </c>
      <c r="E33" s="110">
        <v>0.95340000000000003</v>
      </c>
      <c r="F33" s="110">
        <v>0.92820000000000003</v>
      </c>
      <c r="G33" s="110">
        <v>0.92359999999999998</v>
      </c>
      <c r="H33" s="110">
        <v>0.92230000000000001</v>
      </c>
      <c r="I33" s="110">
        <v>0.9254</v>
      </c>
      <c r="J33" s="110">
        <v>0.92759999999999998</v>
      </c>
      <c r="K33" s="110">
        <v>0.92549999999999999</v>
      </c>
      <c r="L33" s="110">
        <v>0.92949999999999999</v>
      </c>
      <c r="M33" s="110"/>
      <c r="N33" s="110"/>
      <c r="O33" s="110">
        <v>0.93130000000000002</v>
      </c>
      <c r="P33" s="112"/>
      <c r="Q33" s="112"/>
      <c r="R33" s="112"/>
      <c r="S33" s="112"/>
    </row>
    <row r="34" spans="1:23" s="54" customFormat="1" ht="9" customHeight="1">
      <c r="A34" s="53"/>
      <c r="B34" s="106" t="s">
        <v>37</v>
      </c>
      <c r="C34" s="111">
        <v>0.92369999999999997</v>
      </c>
      <c r="D34" s="111">
        <v>0.9304</v>
      </c>
      <c r="E34" s="111">
        <v>0.9234</v>
      </c>
      <c r="F34" s="111">
        <v>0.92459999999999998</v>
      </c>
      <c r="G34" s="111">
        <v>0.92330000000000001</v>
      </c>
      <c r="H34" s="111">
        <v>0.92420000000000002</v>
      </c>
      <c r="I34" s="111">
        <v>0.92679999999999996</v>
      </c>
      <c r="J34" s="111">
        <v>0.93030000000000002</v>
      </c>
      <c r="K34" s="111">
        <v>0.92730000000000001</v>
      </c>
      <c r="L34" s="111">
        <v>0.92669999999999997</v>
      </c>
      <c r="M34" s="111"/>
      <c r="N34" s="111"/>
      <c r="O34" s="111">
        <v>0.92630000000000001</v>
      </c>
      <c r="P34" s="112"/>
      <c r="Q34" s="112"/>
      <c r="R34" s="112"/>
      <c r="S34" s="112"/>
    </row>
    <row r="35" spans="1:23" s="54" customFormat="1" ht="9" customHeight="1">
      <c r="A35" s="53"/>
      <c r="B35" s="105" t="s">
        <v>131</v>
      </c>
      <c r="C35" s="110">
        <v>0.94020000000000004</v>
      </c>
      <c r="D35" s="110">
        <v>0.94279999999999997</v>
      </c>
      <c r="E35" s="191">
        <v>0.93410000000000004</v>
      </c>
      <c r="F35" s="110">
        <v>0.92749999999999999</v>
      </c>
      <c r="G35" s="110">
        <v>0.92879999999999996</v>
      </c>
      <c r="H35" s="110">
        <v>0.93859999999999999</v>
      </c>
      <c r="I35" s="110">
        <v>0.93789999999999996</v>
      </c>
      <c r="J35" s="110">
        <v>0.93510000000000004</v>
      </c>
      <c r="K35" s="110">
        <v>0.93030000000000002</v>
      </c>
      <c r="L35" s="110">
        <v>0.92649999999999999</v>
      </c>
      <c r="M35" s="110"/>
      <c r="N35" s="110"/>
      <c r="O35" s="110">
        <v>0.93410000000000004</v>
      </c>
      <c r="P35" s="112"/>
      <c r="Q35" s="112"/>
      <c r="R35" s="112"/>
      <c r="S35" s="112"/>
    </row>
    <row r="36" spans="1:23" s="54" customFormat="1" ht="9" customHeight="1">
      <c r="A36" s="53"/>
      <c r="B36" s="106" t="s">
        <v>18</v>
      </c>
      <c r="C36" s="111">
        <v>0.9365</v>
      </c>
      <c r="D36" s="111">
        <v>0.9375</v>
      </c>
      <c r="E36" s="192">
        <v>0.93440000000000001</v>
      </c>
      <c r="F36" s="192">
        <v>0.93759999999999999</v>
      </c>
      <c r="G36" s="192">
        <v>0.94079999999999997</v>
      </c>
      <c r="H36" s="111">
        <v>0.93740000000000001</v>
      </c>
      <c r="I36" s="111">
        <v>0.93920000000000003</v>
      </c>
      <c r="J36" s="111">
        <v>0.9425</v>
      </c>
      <c r="K36" s="111">
        <v>0.94059999999999999</v>
      </c>
      <c r="L36" s="111">
        <v>0.94420000000000004</v>
      </c>
      <c r="M36" s="111"/>
      <c r="N36" s="111"/>
      <c r="O36" s="111">
        <v>0.93940000000000001</v>
      </c>
      <c r="P36" s="112"/>
      <c r="Q36" s="112"/>
      <c r="R36" s="112"/>
      <c r="S36" s="112"/>
    </row>
    <row r="37" spans="1:23" s="54" customFormat="1" ht="9" customHeight="1">
      <c r="A37" s="53"/>
      <c r="B37" s="105" t="s">
        <v>5</v>
      </c>
      <c r="C37" s="110">
        <v>0.93169999999999997</v>
      </c>
      <c r="D37" s="110">
        <v>0.93149999999999999</v>
      </c>
      <c r="E37" s="110">
        <v>0.93569999999999998</v>
      </c>
      <c r="F37" s="110">
        <v>0.92030000000000001</v>
      </c>
      <c r="G37" s="110">
        <v>0.92520000000000002</v>
      </c>
      <c r="H37" s="110">
        <v>0.93379999999999996</v>
      </c>
      <c r="I37" s="110">
        <v>0.92459999999999998</v>
      </c>
      <c r="J37" s="110">
        <v>0.93320000000000003</v>
      </c>
      <c r="K37" s="110">
        <v>0.92190000000000005</v>
      </c>
      <c r="L37" s="110">
        <v>0.92969999999999997</v>
      </c>
      <c r="M37" s="110"/>
      <c r="N37" s="110"/>
      <c r="O37" s="110">
        <v>0.92879999999999996</v>
      </c>
      <c r="P37" s="112"/>
      <c r="Q37" s="112"/>
      <c r="R37" s="112"/>
      <c r="S37" s="112"/>
    </row>
    <row r="38" spans="1:23" s="54" customFormat="1" ht="9" customHeight="1">
      <c r="A38" s="53"/>
      <c r="B38" s="106" t="s">
        <v>6</v>
      </c>
      <c r="C38" s="111">
        <v>0.93589999999999995</v>
      </c>
      <c r="D38" s="111">
        <v>0.94020000000000004</v>
      </c>
      <c r="E38" s="192">
        <v>0.93330000000000002</v>
      </c>
      <c r="F38" s="192">
        <v>0.93459999999999999</v>
      </c>
      <c r="G38" s="192">
        <v>0.9274</v>
      </c>
      <c r="H38" s="192">
        <v>0.93020000000000003</v>
      </c>
      <c r="I38" s="111">
        <v>0.93130000000000002</v>
      </c>
      <c r="J38" s="111">
        <v>0.93049999999999999</v>
      </c>
      <c r="K38" s="111">
        <v>0.93320000000000003</v>
      </c>
      <c r="L38" s="111">
        <v>0.93130000000000002</v>
      </c>
      <c r="M38" s="111"/>
      <c r="N38" s="111"/>
      <c r="O38" s="111">
        <v>0.93259999999999998</v>
      </c>
      <c r="P38" s="112"/>
      <c r="Q38" s="112"/>
      <c r="R38" s="112"/>
      <c r="S38" s="112"/>
    </row>
    <row r="39" spans="1:23" s="54" customFormat="1" ht="9" customHeight="1">
      <c r="A39" s="53"/>
      <c r="B39" s="105" t="s">
        <v>7</v>
      </c>
      <c r="C39" s="110">
        <v>0.90839999999999999</v>
      </c>
      <c r="D39" s="110">
        <v>0.9284</v>
      </c>
      <c r="E39" s="110">
        <v>0.91679999999999995</v>
      </c>
      <c r="F39" s="110">
        <v>0.9083</v>
      </c>
      <c r="G39" s="110">
        <v>0.93359999999999999</v>
      </c>
      <c r="H39" s="110">
        <v>0.90890000000000004</v>
      </c>
      <c r="I39" s="110">
        <v>0.92800000000000005</v>
      </c>
      <c r="J39" s="110">
        <v>0.91779999999999995</v>
      </c>
      <c r="K39" s="110">
        <v>0.90629999999999999</v>
      </c>
      <c r="L39" s="110">
        <v>0.90780000000000005</v>
      </c>
      <c r="M39" s="110"/>
      <c r="N39" s="110"/>
      <c r="O39" s="110">
        <v>0.91669999999999996</v>
      </c>
      <c r="P39" s="112"/>
      <c r="Q39" s="112"/>
      <c r="R39" s="112"/>
      <c r="S39" s="112"/>
    </row>
    <row r="40" spans="1:23" s="54" customFormat="1" ht="9" customHeight="1">
      <c r="A40" s="53"/>
      <c r="B40" s="106" t="s">
        <v>8</v>
      </c>
      <c r="C40" s="111">
        <v>0.93430000000000002</v>
      </c>
      <c r="D40" s="111">
        <v>0.9335</v>
      </c>
      <c r="E40" s="192">
        <v>0.93740000000000001</v>
      </c>
      <c r="F40" s="192">
        <v>0.93740000000000001</v>
      </c>
      <c r="G40" s="192">
        <v>0.93420000000000003</v>
      </c>
      <c r="H40" s="111">
        <v>0.93799999999999994</v>
      </c>
      <c r="I40" s="111">
        <v>0.9365</v>
      </c>
      <c r="J40" s="111">
        <v>0.9395</v>
      </c>
      <c r="K40" s="111">
        <v>0.93659999999999999</v>
      </c>
      <c r="L40" s="111">
        <v>0.93810000000000004</v>
      </c>
      <c r="M40" s="111"/>
      <c r="N40" s="111"/>
      <c r="O40" s="111">
        <v>0.93669999999999998</v>
      </c>
      <c r="P40" s="112"/>
      <c r="Q40" s="112"/>
      <c r="R40" s="112"/>
      <c r="S40" s="112"/>
    </row>
    <row r="41" spans="1:23" s="54" customFormat="1" ht="9" customHeight="1">
      <c r="A41" s="53"/>
      <c r="B41" s="105" t="s">
        <v>14</v>
      </c>
      <c r="C41" s="110">
        <v>0.92969999999999997</v>
      </c>
      <c r="D41" s="110">
        <v>0.92649999999999999</v>
      </c>
      <c r="E41" s="110">
        <v>0.93020000000000003</v>
      </c>
      <c r="F41" s="110">
        <v>0.93179999999999996</v>
      </c>
      <c r="G41" s="110">
        <v>0.9345</v>
      </c>
      <c r="H41" s="110">
        <v>0.92930000000000001</v>
      </c>
      <c r="I41" s="110">
        <v>0.93859999999999999</v>
      </c>
      <c r="J41" s="110">
        <v>0.93220000000000003</v>
      </c>
      <c r="K41" s="110">
        <v>0.93369999999999997</v>
      </c>
      <c r="L41" s="110">
        <v>0.93340000000000001</v>
      </c>
      <c r="M41" s="110"/>
      <c r="N41" s="110"/>
      <c r="O41" s="110">
        <v>0.93220000000000003</v>
      </c>
      <c r="P41" s="112"/>
      <c r="Q41" s="112"/>
      <c r="R41" s="112"/>
      <c r="S41" s="112"/>
    </row>
    <row r="42" spans="1:23" s="54" customFormat="1" ht="9" customHeight="1">
      <c r="A42" s="53"/>
      <c r="B42" s="106" t="s">
        <v>15</v>
      </c>
      <c r="C42" s="111">
        <v>0.9425</v>
      </c>
      <c r="D42" s="111">
        <v>0.94599999999999995</v>
      </c>
      <c r="E42" s="111">
        <v>0.94350000000000001</v>
      </c>
      <c r="F42" s="111">
        <v>0.94320000000000004</v>
      </c>
      <c r="G42" s="111">
        <v>0.94059999999999999</v>
      </c>
      <c r="H42" s="111">
        <v>0.94289999999999996</v>
      </c>
      <c r="I42" s="111">
        <v>0.94510000000000005</v>
      </c>
      <c r="J42" s="111">
        <v>0.94550000000000001</v>
      </c>
      <c r="K42" s="111">
        <v>0.94030000000000002</v>
      </c>
      <c r="L42" s="111">
        <v>0.93979999999999997</v>
      </c>
      <c r="M42" s="111"/>
      <c r="N42" s="111"/>
      <c r="O42" s="111">
        <v>0.94289999999999996</v>
      </c>
      <c r="P42" s="112"/>
      <c r="Q42" s="112"/>
      <c r="R42" s="112"/>
      <c r="S42" s="112"/>
    </row>
    <row r="43" spans="1:23" s="54" customFormat="1" ht="9" customHeight="1">
      <c r="A43" s="53"/>
      <c r="B43" s="105" t="s">
        <v>16</v>
      </c>
      <c r="C43" s="110">
        <v>0.94020000000000004</v>
      </c>
      <c r="D43" s="110">
        <v>0.93569999999999998</v>
      </c>
      <c r="E43" s="110">
        <v>0.94320000000000004</v>
      </c>
      <c r="F43" s="110">
        <v>0.9355</v>
      </c>
      <c r="G43" s="110">
        <v>0.9385</v>
      </c>
      <c r="H43" s="110">
        <v>0.93930000000000002</v>
      </c>
      <c r="I43" s="110">
        <v>0.94030000000000002</v>
      </c>
      <c r="J43" s="110">
        <v>0.93789999999999996</v>
      </c>
      <c r="K43" s="110">
        <v>0.93820000000000003</v>
      </c>
      <c r="L43" s="110">
        <v>0.94359999999999999</v>
      </c>
      <c r="M43" s="110"/>
      <c r="N43" s="110"/>
      <c r="O43" s="110">
        <v>0.93930000000000002</v>
      </c>
      <c r="P43" s="112"/>
      <c r="Q43" s="112"/>
      <c r="R43" s="112"/>
      <c r="S43" s="112"/>
    </row>
    <row r="44" spans="1:23" s="54" customFormat="1" ht="9" customHeight="1">
      <c r="A44" s="53"/>
      <c r="B44" s="106" t="s">
        <v>41</v>
      </c>
      <c r="C44" s="111">
        <v>0.92569999999999997</v>
      </c>
      <c r="D44" s="111">
        <v>0.92269999999999996</v>
      </c>
      <c r="E44" s="111">
        <v>0.92630000000000001</v>
      </c>
      <c r="F44" s="111">
        <v>0.93140000000000001</v>
      </c>
      <c r="G44" s="111">
        <v>0.9244</v>
      </c>
      <c r="H44" s="111">
        <v>0.92430000000000001</v>
      </c>
      <c r="I44" s="111">
        <v>0.92879999999999996</v>
      </c>
      <c r="J44" s="111">
        <v>0.9335</v>
      </c>
      <c r="K44" s="111">
        <v>0.92759999999999998</v>
      </c>
      <c r="L44" s="111">
        <v>0.92849999999999999</v>
      </c>
      <c r="M44" s="111"/>
      <c r="N44" s="111"/>
      <c r="O44" s="111">
        <v>0.9274</v>
      </c>
      <c r="P44" s="112"/>
      <c r="Q44" s="112"/>
      <c r="R44" s="112"/>
      <c r="S44" s="112"/>
    </row>
    <row r="45" spans="1:23" s="54" customFormat="1" ht="9" customHeight="1">
      <c r="A45" s="53"/>
      <c r="B45" s="105" t="s">
        <v>17</v>
      </c>
      <c r="C45" s="110">
        <v>0.92810000000000004</v>
      </c>
      <c r="D45" s="110">
        <v>0.92849999999999999</v>
      </c>
      <c r="E45" s="110">
        <v>0.92710000000000004</v>
      </c>
      <c r="F45" s="110">
        <v>0.92810000000000004</v>
      </c>
      <c r="G45" s="110">
        <v>0.92679999999999996</v>
      </c>
      <c r="H45" s="110">
        <v>0.92600000000000005</v>
      </c>
      <c r="I45" s="110">
        <v>0.92689999999999995</v>
      </c>
      <c r="J45" s="110">
        <v>0.92989999999999995</v>
      </c>
      <c r="K45" s="110">
        <v>0.92730000000000001</v>
      </c>
      <c r="L45" s="110">
        <v>0.92700000000000005</v>
      </c>
      <c r="M45" s="110"/>
      <c r="N45" s="110"/>
      <c r="O45" s="110">
        <v>0.92749999999999999</v>
      </c>
      <c r="P45" s="112"/>
      <c r="Q45" s="112"/>
      <c r="R45" s="112"/>
      <c r="S45" s="112"/>
    </row>
    <row r="46" spans="1:23" s="54" customFormat="1" ht="18" customHeight="1">
      <c r="A46" s="53"/>
      <c r="B46" s="118" t="s">
        <v>3</v>
      </c>
      <c r="C46" s="119">
        <v>0.93420000000000003</v>
      </c>
      <c r="D46" s="119">
        <v>0.93500000000000005</v>
      </c>
      <c r="E46" s="142">
        <v>0.9355</v>
      </c>
      <c r="F46" s="142">
        <v>0.93340000000000001</v>
      </c>
      <c r="G46" s="142">
        <v>0.93320000000000003</v>
      </c>
      <c r="H46" s="142">
        <v>0.93469999999999998</v>
      </c>
      <c r="I46" s="119">
        <v>0.93500000000000005</v>
      </c>
      <c r="J46" s="119">
        <v>0.93669999999999998</v>
      </c>
      <c r="K46" s="119">
        <v>0.93410000000000004</v>
      </c>
      <c r="L46" s="119">
        <v>0.93540000000000001</v>
      </c>
      <c r="M46" s="119"/>
      <c r="N46" s="119"/>
      <c r="O46" s="119">
        <v>0.93469999999999998</v>
      </c>
      <c r="P46" s="112"/>
      <c r="Q46" s="112"/>
      <c r="R46" s="112"/>
      <c r="S46" s="112"/>
      <c r="T46" s="112"/>
      <c r="U46" s="112"/>
      <c r="V46" s="112"/>
      <c r="W46" s="112"/>
    </row>
    <row r="47" spans="1:23" s="54" customFormat="1" ht="16.5" customHeight="1">
      <c r="A47" s="53"/>
      <c r="B47" s="120" t="s">
        <v>28</v>
      </c>
      <c r="C47" s="121">
        <v>0.9425</v>
      </c>
      <c r="D47" s="121">
        <v>0.94599999999999995</v>
      </c>
      <c r="E47" s="121">
        <v>0.95340000000000003</v>
      </c>
      <c r="F47" s="121">
        <v>0.94320000000000004</v>
      </c>
      <c r="G47" s="121">
        <v>0.94079999999999997</v>
      </c>
      <c r="H47" s="121">
        <v>0.94289999999999996</v>
      </c>
      <c r="I47" s="121">
        <v>0.94510000000000005</v>
      </c>
      <c r="J47" s="121">
        <v>0.94550000000000001</v>
      </c>
      <c r="K47" s="121">
        <v>0.94059999999999999</v>
      </c>
      <c r="L47" s="121">
        <v>0.94420000000000004</v>
      </c>
      <c r="M47" s="121"/>
      <c r="N47" s="121"/>
      <c r="O47" s="121">
        <v>0.94289999999999996</v>
      </c>
    </row>
    <row r="48" spans="1:23" s="16" customFormat="1">
      <c r="A48" s="52"/>
      <c r="O48" s="60"/>
    </row>
  </sheetData>
  <mergeCells count="2">
    <mergeCell ref="B29:O29"/>
    <mergeCell ref="B8:P8"/>
  </mergeCells>
  <printOptions horizontalCentered="1"/>
  <pageMargins left="0.39370078740157483" right="0.39370078740157483" top="0.39370078740157483" bottom="0.78740157480314965" header="0.31496062992125984" footer="0.31496062992125984"/>
  <pageSetup scale="97" orientation="landscape" r:id="rId1"/>
  <headerFooter>
    <oddFooter>&amp;L&amp;8www.scj.cl
&amp;D&amp;R&amp;8División de Estudios</oddFooter>
  </headerFooter>
  <drawing r:id="rId2"/>
</worksheet>
</file>

<file path=xl/worksheets/sheet9.xml><?xml version="1.0" encoding="utf-8"?>
<worksheet xmlns="http://schemas.openxmlformats.org/spreadsheetml/2006/main" xmlns:r="http://schemas.openxmlformats.org/officeDocument/2006/relationships">
  <sheetPr>
    <pageSetUpPr fitToPage="1"/>
  </sheetPr>
  <dimension ref="A1:R66"/>
  <sheetViews>
    <sheetView showGridLines="0" zoomScaleNormal="100" workbookViewId="0"/>
  </sheetViews>
  <sheetFormatPr baseColWidth="10" defaultRowHeight="14.25"/>
  <cols>
    <col min="1" max="1" width="4.140625" style="52" customWidth="1"/>
    <col min="2" max="2" width="25.7109375" style="17" customWidth="1"/>
    <col min="3" max="6" width="10.28515625" style="17" customWidth="1"/>
    <col min="7" max="7" width="11" style="17" customWidth="1"/>
    <col min="8" max="8" width="10.28515625" style="17" customWidth="1"/>
    <col min="9" max="9" width="10.85546875" style="17" customWidth="1"/>
    <col min="10" max="10" width="10.7109375" style="17" customWidth="1"/>
    <col min="11" max="11" width="10.85546875" style="17" customWidth="1"/>
    <col min="12" max="12" width="10.7109375" style="17" customWidth="1"/>
    <col min="13" max="14" width="10.42578125" style="17" customWidth="1"/>
    <col min="15" max="15" width="11.85546875" style="17" customWidth="1"/>
    <col min="16" max="16" width="10.7109375" style="52" customWidth="1"/>
    <col min="17" max="17" width="3.140625" style="17" customWidth="1"/>
    <col min="18" max="16384" width="11.42578125" style="17"/>
  </cols>
  <sheetData>
    <row r="1" spans="1:18" ht="10.5" customHeight="1"/>
    <row r="2" spans="1:18" ht="10.5" customHeight="1"/>
    <row r="3" spans="1:18" ht="10.5" customHeight="1"/>
    <row r="4" spans="1:18" ht="10.5" customHeight="1"/>
    <row r="5" spans="1:18" ht="10.5" customHeight="1"/>
    <row r="6" spans="1:18" ht="10.5" customHeight="1"/>
    <row r="7" spans="1:18" ht="51.75" customHeight="1"/>
    <row r="8" spans="1:18" s="58" customFormat="1" ht="22.5" customHeight="1">
      <c r="A8" s="56"/>
      <c r="B8" s="226" t="s">
        <v>57</v>
      </c>
      <c r="C8" s="226"/>
      <c r="D8" s="226"/>
      <c r="E8" s="226"/>
      <c r="F8" s="226"/>
      <c r="G8" s="226"/>
      <c r="H8" s="226"/>
      <c r="I8" s="226"/>
      <c r="J8" s="226"/>
      <c r="K8" s="226"/>
      <c r="L8" s="226"/>
      <c r="M8" s="226"/>
      <c r="N8" s="226"/>
      <c r="O8" s="227"/>
      <c r="P8" s="56"/>
      <c r="Q8" s="56"/>
    </row>
    <row r="9" spans="1:18" s="58" customFormat="1" ht="11.25">
      <c r="A9" s="56"/>
      <c r="B9" s="70"/>
      <c r="C9" s="62" t="s">
        <v>43</v>
      </c>
      <c r="D9" s="62" t="s">
        <v>44</v>
      </c>
      <c r="E9" s="62" t="s">
        <v>45</v>
      </c>
      <c r="F9" s="62" t="s">
        <v>46</v>
      </c>
      <c r="G9" s="62" t="s">
        <v>47</v>
      </c>
      <c r="H9" s="62" t="s">
        <v>48</v>
      </c>
      <c r="I9" s="62" t="s">
        <v>49</v>
      </c>
      <c r="J9" s="62" t="s">
        <v>50</v>
      </c>
      <c r="K9" s="62" t="s">
        <v>51</v>
      </c>
      <c r="L9" s="62" t="s">
        <v>77</v>
      </c>
      <c r="M9" s="62" t="s">
        <v>78</v>
      </c>
      <c r="N9" s="62" t="s">
        <v>79</v>
      </c>
      <c r="O9" s="71" t="s">
        <v>3</v>
      </c>
      <c r="P9" s="56"/>
      <c r="Q9" s="56"/>
    </row>
    <row r="10" spans="1:18" s="58" customFormat="1" ht="11.25" customHeight="1">
      <c r="A10" s="56"/>
      <c r="B10" s="152" t="s">
        <v>63</v>
      </c>
      <c r="C10" s="72">
        <v>19010809698</v>
      </c>
      <c r="D10" s="72">
        <v>16895310381</v>
      </c>
      <c r="E10" s="72">
        <v>18591000200</v>
      </c>
      <c r="F10" s="72">
        <v>20167146191</v>
      </c>
      <c r="G10" s="72">
        <v>21472686798</v>
      </c>
      <c r="H10" s="72">
        <v>21446433372</v>
      </c>
      <c r="I10" s="72">
        <v>22520436156</v>
      </c>
      <c r="J10" s="72">
        <v>21731816003</v>
      </c>
      <c r="K10" s="72">
        <v>21380033042</v>
      </c>
      <c r="L10" s="72">
        <v>22756845868</v>
      </c>
      <c r="M10" s="72"/>
      <c r="N10" s="72"/>
      <c r="O10" s="72">
        <f>SUM(C10:N10)</f>
        <v>205972517709</v>
      </c>
      <c r="P10" s="56"/>
      <c r="Q10" s="56"/>
      <c r="R10" s="57"/>
    </row>
    <row r="11" spans="1:18" s="58" customFormat="1" ht="11.25" customHeight="1">
      <c r="A11" s="56"/>
      <c r="B11" s="106" t="s">
        <v>19</v>
      </c>
      <c r="C11" s="125">
        <v>3172327094</v>
      </c>
      <c r="D11" s="125">
        <v>2818536114</v>
      </c>
      <c r="E11" s="125">
        <v>3101303506</v>
      </c>
      <c r="F11" s="125">
        <v>3364496389</v>
      </c>
      <c r="G11" s="125">
        <v>3582469729</v>
      </c>
      <c r="H11" s="125">
        <v>3577855542</v>
      </c>
      <c r="I11" s="125">
        <v>3757500279</v>
      </c>
      <c r="J11" s="125">
        <v>3625407247</v>
      </c>
      <c r="K11" s="125">
        <v>3567049318</v>
      </c>
      <c r="L11" s="125">
        <v>3808645607</v>
      </c>
      <c r="M11" s="125"/>
      <c r="N11" s="125"/>
      <c r="O11" s="125">
        <f>SUM(C11:N11)</f>
        <v>34375590825</v>
      </c>
      <c r="P11" s="56"/>
      <c r="Q11" s="56"/>
      <c r="R11" s="57"/>
    </row>
    <row r="12" spans="1:18" s="58" customFormat="1" ht="11.25" customHeight="1">
      <c r="A12" s="56"/>
      <c r="B12" s="101" t="s">
        <v>20</v>
      </c>
      <c r="C12" s="39">
        <v>3035339363</v>
      </c>
      <c r="D12" s="39">
        <v>2697570565</v>
      </c>
      <c r="E12" s="39">
        <v>2968310957</v>
      </c>
      <c r="F12" s="39">
        <v>3219964517</v>
      </c>
      <c r="G12" s="39">
        <v>3428412211</v>
      </c>
      <c r="H12" s="39">
        <v>3424220455</v>
      </c>
      <c r="I12" s="39">
        <v>3595699890</v>
      </c>
      <c r="J12" s="39">
        <v>3469785748</v>
      </c>
      <c r="K12" s="39">
        <v>3413618721</v>
      </c>
      <c r="L12" s="39">
        <v>3633445976</v>
      </c>
      <c r="M12" s="39"/>
      <c r="N12" s="39"/>
      <c r="O12" s="39">
        <f>SUM(C12:N12)</f>
        <v>32886368403</v>
      </c>
      <c r="P12" s="56"/>
      <c r="Q12" s="56"/>
      <c r="R12" s="57"/>
    </row>
    <row r="13" spans="1:18" s="58" customFormat="1" ht="11.25" customHeight="1">
      <c r="A13" s="56"/>
      <c r="B13" s="141" t="s">
        <v>29</v>
      </c>
      <c r="C13" s="194">
        <v>559786</v>
      </c>
      <c r="D13" s="138">
        <v>537115</v>
      </c>
      <c r="E13" s="138">
        <v>495818</v>
      </c>
      <c r="F13" s="138">
        <v>511476</v>
      </c>
      <c r="G13" s="138">
        <v>534775</v>
      </c>
      <c r="H13" s="138">
        <v>543252</v>
      </c>
      <c r="I13" s="138">
        <v>596285</v>
      </c>
      <c r="J13" s="138">
        <v>549659</v>
      </c>
      <c r="K13" s="138">
        <v>537000</v>
      </c>
      <c r="L13" s="138">
        <v>578472</v>
      </c>
      <c r="M13" s="138"/>
      <c r="N13" s="138"/>
      <c r="O13" s="139">
        <f>SUM(C13:N13)</f>
        <v>5443638</v>
      </c>
      <c r="P13" s="56"/>
      <c r="Q13" s="56"/>
      <c r="R13" s="57"/>
    </row>
    <row r="14" spans="1:18" s="58" customFormat="1" ht="11.25" customHeight="1">
      <c r="A14" s="56"/>
      <c r="B14" s="153" t="s">
        <v>11</v>
      </c>
      <c r="C14" s="195">
        <v>1475041707</v>
      </c>
      <c r="D14" s="39">
        <v>1416732123</v>
      </c>
      <c r="E14" s="39">
        <v>1311726185</v>
      </c>
      <c r="F14" s="39">
        <v>1355871731</v>
      </c>
      <c r="G14" s="39">
        <v>1428977625</v>
      </c>
      <c r="H14" s="39">
        <v>1456002281</v>
      </c>
      <c r="I14" s="39">
        <v>1604525421</v>
      </c>
      <c r="J14" s="39">
        <v>1482023575</v>
      </c>
      <c r="K14" s="39">
        <v>1449357629</v>
      </c>
      <c r="L14" s="39">
        <v>1564408109</v>
      </c>
      <c r="M14" s="39"/>
      <c r="N14" s="39"/>
      <c r="O14" s="140">
        <f>SUM(C14:N14)</f>
        <v>14544666386</v>
      </c>
      <c r="P14" s="56"/>
      <c r="Q14" s="56"/>
      <c r="R14" s="57"/>
    </row>
    <row r="15" spans="1:18" s="58" customFormat="1" ht="11.25" customHeight="1">
      <c r="A15" s="56"/>
      <c r="B15" s="165" t="s">
        <v>12</v>
      </c>
      <c r="C15" s="193">
        <v>33960.85</v>
      </c>
      <c r="D15" s="122">
        <v>31455.67</v>
      </c>
      <c r="E15" s="122">
        <v>37495.61</v>
      </c>
      <c r="F15" s="122">
        <v>39429.31</v>
      </c>
      <c r="G15" s="122">
        <v>40152.75</v>
      </c>
      <c r="H15" s="122">
        <v>39477.870000000003</v>
      </c>
      <c r="I15" s="122">
        <v>37767.599999999999</v>
      </c>
      <c r="J15" s="122">
        <v>39536.910000000003</v>
      </c>
      <c r="K15" s="122">
        <v>39813.839999999997</v>
      </c>
      <c r="L15" s="122">
        <v>39339.58</v>
      </c>
      <c r="M15" s="122"/>
      <c r="N15" s="122"/>
      <c r="O15" s="147">
        <f>+O10/O13</f>
        <v>37837.291478419393</v>
      </c>
      <c r="P15" s="56"/>
      <c r="Q15" s="56"/>
      <c r="R15" s="57"/>
    </row>
    <row r="16" spans="1:18" s="58" customFormat="1" ht="11.25" customHeight="1">
      <c r="A16" s="56"/>
      <c r="B16" s="197" t="s">
        <v>111</v>
      </c>
      <c r="C16" s="196">
        <v>0.93420000000000003</v>
      </c>
      <c r="D16" s="166">
        <v>0.93500000000000005</v>
      </c>
      <c r="E16" s="166">
        <v>0.9355</v>
      </c>
      <c r="F16" s="166">
        <v>0.93340000000000001</v>
      </c>
      <c r="G16" s="166">
        <v>0.93320000000000003</v>
      </c>
      <c r="H16" s="166">
        <v>0.93469999999999998</v>
      </c>
      <c r="I16" s="166">
        <v>0.93500000000000005</v>
      </c>
      <c r="J16" s="166">
        <v>0.93669999999999998</v>
      </c>
      <c r="K16" s="166">
        <v>0.93410000000000004</v>
      </c>
      <c r="L16" s="167"/>
      <c r="M16" s="167"/>
      <c r="N16" s="167"/>
      <c r="O16" s="196">
        <v>0.93469999999999998</v>
      </c>
      <c r="P16" s="56"/>
      <c r="Q16" s="56"/>
      <c r="R16" s="57"/>
    </row>
    <row r="17" spans="1:18" s="58" customFormat="1" ht="30" customHeight="1">
      <c r="A17" s="67"/>
      <c r="B17" s="63"/>
      <c r="C17" s="51"/>
      <c r="D17" s="64"/>
      <c r="E17" s="64"/>
      <c r="F17" s="64"/>
      <c r="G17" s="64"/>
      <c r="H17" s="64"/>
      <c r="I17" s="64"/>
      <c r="J17" s="64"/>
      <c r="K17" s="64"/>
      <c r="L17" s="64"/>
      <c r="M17" s="64"/>
      <c r="N17" s="64"/>
      <c r="O17" s="65"/>
      <c r="P17" s="67"/>
      <c r="Q17" s="56"/>
      <c r="R17" s="57"/>
    </row>
    <row r="18" spans="1:18" s="58" customFormat="1" ht="22.5" customHeight="1">
      <c r="A18" s="56"/>
      <c r="B18" s="226" t="s">
        <v>58</v>
      </c>
      <c r="C18" s="226"/>
      <c r="D18" s="226"/>
      <c r="E18" s="226"/>
      <c r="F18" s="226"/>
      <c r="G18" s="226"/>
      <c r="H18" s="226"/>
      <c r="I18" s="226"/>
      <c r="J18" s="226"/>
      <c r="K18" s="226"/>
      <c r="L18" s="226"/>
      <c r="M18" s="226"/>
      <c r="N18" s="226"/>
      <c r="O18" s="227"/>
      <c r="P18" s="56"/>
      <c r="Q18" s="56"/>
      <c r="R18" s="57"/>
    </row>
    <row r="19" spans="1:18" s="58" customFormat="1" ht="11.25">
      <c r="A19" s="56"/>
      <c r="B19" s="70"/>
      <c r="C19" s="62" t="s">
        <v>43</v>
      </c>
      <c r="D19" s="62" t="s">
        <v>44</v>
      </c>
      <c r="E19" s="62" t="s">
        <v>45</v>
      </c>
      <c r="F19" s="62" t="s">
        <v>46</v>
      </c>
      <c r="G19" s="62" t="s">
        <v>47</v>
      </c>
      <c r="H19" s="62" t="s">
        <v>48</v>
      </c>
      <c r="I19" s="62" t="s">
        <v>49</v>
      </c>
      <c r="J19" s="62" t="s">
        <v>50</v>
      </c>
      <c r="K19" s="62" t="s">
        <v>51</v>
      </c>
      <c r="L19" s="62" t="s">
        <v>77</v>
      </c>
      <c r="M19" s="62" t="s">
        <v>78</v>
      </c>
      <c r="N19" s="62" t="s">
        <v>79</v>
      </c>
      <c r="O19" s="71" t="s">
        <v>3</v>
      </c>
      <c r="P19" s="56"/>
      <c r="Q19" s="56"/>
      <c r="R19" s="57"/>
    </row>
    <row r="20" spans="1:18" s="58" customFormat="1" ht="11.25" customHeight="1">
      <c r="A20" s="56"/>
      <c r="B20" s="154" t="s">
        <v>63</v>
      </c>
      <c r="C20" s="143">
        <v>38841961.650000013</v>
      </c>
      <c r="D20" s="143">
        <v>35517480.670000002</v>
      </c>
      <c r="E20" s="143">
        <v>38759512.560000002</v>
      </c>
      <c r="F20" s="143">
        <v>42788649.310000002</v>
      </c>
      <c r="G20" s="143">
        <v>45908294.950000003</v>
      </c>
      <c r="H20" s="143">
        <v>45688062.399999999</v>
      </c>
      <c r="I20" s="144">
        <v>48646554.969999999</v>
      </c>
      <c r="J20" s="144">
        <v>46555873.100000001</v>
      </c>
      <c r="K20" s="144">
        <v>44201933.140000001</v>
      </c>
      <c r="L20" s="144">
        <v>44469546.780000001</v>
      </c>
      <c r="M20" s="144"/>
      <c r="N20" s="144"/>
      <c r="O20" s="145">
        <f>SUM(C20:N20)</f>
        <v>431377869.53000009</v>
      </c>
      <c r="P20" s="56"/>
      <c r="Q20" s="68"/>
      <c r="R20" s="57"/>
    </row>
    <row r="21" spans="1:18" s="58" customFormat="1" ht="11.25" customHeight="1">
      <c r="A21" s="56"/>
      <c r="B21" s="146" t="s">
        <v>19</v>
      </c>
      <c r="C21" s="122">
        <v>6481544.4000000004</v>
      </c>
      <c r="D21" s="122">
        <v>5925153.1699999999</v>
      </c>
      <c r="E21" s="122">
        <v>6465763.5899999999</v>
      </c>
      <c r="F21" s="122">
        <v>7138454.5300000003</v>
      </c>
      <c r="G21" s="122">
        <v>7659268.6600000001</v>
      </c>
      <c r="H21" s="122">
        <v>7622026.6799999997</v>
      </c>
      <c r="I21" s="122">
        <v>8116603.1900000004</v>
      </c>
      <c r="J21" s="122">
        <v>7766677.1900000004</v>
      </c>
      <c r="K21" s="122">
        <v>7374660.0499999998</v>
      </c>
      <c r="L21" s="122">
        <v>7442540.3700000001</v>
      </c>
      <c r="M21" s="122"/>
      <c r="N21" s="122"/>
      <c r="O21" s="147">
        <f>SUM(C21:N21)</f>
        <v>71992691.829999998</v>
      </c>
      <c r="P21" s="56"/>
      <c r="Q21" s="56"/>
      <c r="R21" s="57"/>
    </row>
    <row r="22" spans="1:18" s="58" customFormat="1" ht="11.25" customHeight="1">
      <c r="A22" s="56"/>
      <c r="B22" s="148" t="s">
        <v>20</v>
      </c>
      <c r="C22" s="149">
        <v>6201657.7400000012</v>
      </c>
      <c r="D22" s="149">
        <v>5670858.2599999998</v>
      </c>
      <c r="E22" s="149">
        <v>6188493.5999999996</v>
      </c>
      <c r="F22" s="149">
        <v>6831801.1500000004</v>
      </c>
      <c r="G22" s="149">
        <v>7329895.9000000004</v>
      </c>
      <c r="H22" s="149">
        <v>7294732.6500000004</v>
      </c>
      <c r="I22" s="156">
        <v>7767097.0099999998</v>
      </c>
      <c r="J22" s="156">
        <v>7433290.6600000001</v>
      </c>
      <c r="K22" s="156">
        <v>7057451.5099999998</v>
      </c>
      <c r="L22" s="156">
        <v>7100179.7300000004</v>
      </c>
      <c r="M22" s="156"/>
      <c r="N22" s="156"/>
      <c r="O22" s="157">
        <f>SUM(C22:N22)</f>
        <v>68875458.209999993</v>
      </c>
      <c r="P22" s="56"/>
      <c r="Q22" s="56"/>
      <c r="R22" s="57"/>
    </row>
    <row r="23" spans="1:18" s="58" customFormat="1" ht="11.25" customHeight="1">
      <c r="A23" s="56"/>
      <c r="B23" s="146" t="s">
        <v>29</v>
      </c>
      <c r="C23" s="194">
        <v>559786</v>
      </c>
      <c r="D23" s="138">
        <v>537115</v>
      </c>
      <c r="E23" s="138">
        <v>495818</v>
      </c>
      <c r="F23" s="138">
        <v>511476</v>
      </c>
      <c r="G23" s="138">
        <v>534775</v>
      </c>
      <c r="H23" s="138">
        <v>543252</v>
      </c>
      <c r="I23" s="138">
        <v>596285</v>
      </c>
      <c r="J23" s="138">
        <v>549659</v>
      </c>
      <c r="K23" s="138">
        <v>537000</v>
      </c>
      <c r="L23" s="138">
        <v>578472</v>
      </c>
      <c r="M23" s="122"/>
      <c r="N23" s="122"/>
      <c r="O23" s="147">
        <f>SUM(C23:N23)</f>
        <v>5443638</v>
      </c>
      <c r="P23" s="56"/>
      <c r="Q23" s="56"/>
      <c r="R23" s="57"/>
    </row>
    <row r="24" spans="1:18" s="58" customFormat="1" ht="11.25" customHeight="1">
      <c r="A24" s="56"/>
      <c r="B24" s="155" t="s">
        <v>11</v>
      </c>
      <c r="C24" s="73">
        <v>3013733.4699999997</v>
      </c>
      <c r="D24" s="73">
        <v>2978267.62</v>
      </c>
      <c r="E24" s="73">
        <v>2734756.97</v>
      </c>
      <c r="F24" s="73">
        <v>2876754.07</v>
      </c>
      <c r="G24" s="73">
        <v>3055133.57</v>
      </c>
      <c r="H24" s="73">
        <v>3101770.91</v>
      </c>
      <c r="I24" s="39">
        <v>3465946.82</v>
      </c>
      <c r="J24" s="39">
        <v>3174925.7160607553</v>
      </c>
      <c r="K24" s="39">
        <v>2996459.7758895159</v>
      </c>
      <c r="L24" s="39">
        <v>3057036.99</v>
      </c>
      <c r="M24" s="39"/>
      <c r="N24" s="39"/>
      <c r="O24" s="140">
        <f>SUM(C24:N24)</f>
        <v>30454785.911950268</v>
      </c>
      <c r="P24" s="56"/>
      <c r="Q24" s="56"/>
      <c r="R24" s="57"/>
    </row>
    <row r="25" spans="1:18" s="58" customFormat="1" ht="11.25" customHeight="1">
      <c r="A25" s="56"/>
      <c r="B25" s="146" t="s">
        <v>12</v>
      </c>
      <c r="C25" s="150">
        <v>69.39</v>
      </c>
      <c r="D25" s="150">
        <v>66.13</v>
      </c>
      <c r="E25" s="150">
        <v>78.17</v>
      </c>
      <c r="F25" s="150">
        <v>83.67</v>
      </c>
      <c r="G25" s="150">
        <v>85.85</v>
      </c>
      <c r="H25" s="150">
        <v>84.1</v>
      </c>
      <c r="I25" s="150">
        <v>81.58</v>
      </c>
      <c r="J25" s="150">
        <v>84.7</v>
      </c>
      <c r="K25" s="150">
        <v>82.31</v>
      </c>
      <c r="L25" s="150">
        <v>76.87</v>
      </c>
      <c r="M25" s="150"/>
      <c r="N25" s="150"/>
      <c r="O25" s="151">
        <f>+O20/O23</f>
        <v>79.244407789423192</v>
      </c>
      <c r="P25" s="56"/>
      <c r="Q25" s="56"/>
      <c r="R25" s="57"/>
    </row>
    <row r="26" spans="1:18" s="58" customFormat="1" ht="11.25" customHeight="1">
      <c r="A26" s="56"/>
      <c r="B26" s="168" t="s">
        <v>111</v>
      </c>
      <c r="C26" s="172">
        <v>0.93420000000000003</v>
      </c>
      <c r="D26" s="172">
        <v>0.93500000000000005</v>
      </c>
      <c r="E26" s="172">
        <v>0.9355</v>
      </c>
      <c r="F26" s="172">
        <v>0.93340000000000001</v>
      </c>
      <c r="G26" s="172">
        <v>0.93320000000000003</v>
      </c>
      <c r="H26" s="172">
        <v>0.93469999999999998</v>
      </c>
      <c r="I26" s="172">
        <v>0.93500000000000005</v>
      </c>
      <c r="J26" s="172">
        <v>0.93669999999999998</v>
      </c>
      <c r="K26" s="172">
        <v>0.93410000000000004</v>
      </c>
      <c r="L26" s="172">
        <v>0.93540000000000001</v>
      </c>
      <c r="M26" s="172"/>
      <c r="N26" s="172"/>
      <c r="O26" s="172">
        <v>0.93469999999999998</v>
      </c>
      <c r="P26" s="56"/>
      <c r="Q26" s="56"/>
      <c r="R26" s="57"/>
    </row>
    <row r="27" spans="1:18" s="58" customFormat="1" ht="11.25" customHeight="1">
      <c r="A27" s="56"/>
      <c r="B27" s="169" t="s">
        <v>33</v>
      </c>
      <c r="C27" s="170">
        <v>489.44</v>
      </c>
      <c r="D27" s="170">
        <v>475.69</v>
      </c>
      <c r="E27" s="170">
        <v>479.65</v>
      </c>
      <c r="F27" s="170">
        <v>471.32</v>
      </c>
      <c r="G27" s="170">
        <v>467.73</v>
      </c>
      <c r="H27" s="170">
        <v>469.41</v>
      </c>
      <c r="I27" s="170">
        <v>462.94</v>
      </c>
      <c r="J27" s="170">
        <v>466.79</v>
      </c>
      <c r="K27" s="170">
        <v>483.69</v>
      </c>
      <c r="L27" s="171">
        <v>511.74</v>
      </c>
      <c r="M27" s="171"/>
      <c r="N27" s="171"/>
      <c r="O27" s="204"/>
      <c r="P27" s="56"/>
      <c r="Q27" s="56"/>
    </row>
    <row r="28" spans="1:18" ht="28.5" customHeight="1"/>
    <row r="29" spans="1:18" s="1" customFormat="1" ht="22.5" customHeight="1">
      <c r="A29" s="6"/>
      <c r="B29" s="259" t="s">
        <v>146</v>
      </c>
      <c r="C29" s="260"/>
      <c r="D29" s="260"/>
      <c r="E29" s="260"/>
      <c r="F29" s="260"/>
      <c r="G29" s="260"/>
      <c r="H29" s="260"/>
      <c r="I29" s="260"/>
      <c r="J29" s="260"/>
      <c r="K29" s="260"/>
      <c r="L29" s="260"/>
      <c r="M29" s="260"/>
      <c r="N29" s="260"/>
      <c r="O29" s="260"/>
      <c r="P29" s="260"/>
      <c r="Q29" s="6"/>
      <c r="R29" s="6"/>
    </row>
    <row r="30" spans="1:18" s="1" customFormat="1" ht="11.25">
      <c r="A30" s="6"/>
      <c r="B30" s="186" t="s">
        <v>104</v>
      </c>
      <c r="C30" s="25" t="s">
        <v>43</v>
      </c>
      <c r="D30" s="25" t="s">
        <v>44</v>
      </c>
      <c r="E30" s="25" t="s">
        <v>45</v>
      </c>
      <c r="F30" s="25" t="s">
        <v>46</v>
      </c>
      <c r="G30" s="25" t="s">
        <v>47</v>
      </c>
      <c r="H30" s="25" t="s">
        <v>48</v>
      </c>
      <c r="I30" s="25" t="s">
        <v>49</v>
      </c>
      <c r="J30" s="25" t="s">
        <v>50</v>
      </c>
      <c r="K30" s="25" t="s">
        <v>51</v>
      </c>
      <c r="L30" s="25" t="s">
        <v>77</v>
      </c>
      <c r="M30" s="25" t="s">
        <v>78</v>
      </c>
      <c r="N30" s="25" t="s">
        <v>79</v>
      </c>
      <c r="O30" s="25" t="s">
        <v>34</v>
      </c>
      <c r="P30" s="135" t="s">
        <v>35</v>
      </c>
      <c r="Q30" s="6"/>
      <c r="R30" s="6"/>
    </row>
    <row r="31" spans="1:18" s="1" customFormat="1" ht="12" customHeight="1">
      <c r="A31" s="6"/>
      <c r="B31" s="98" t="s">
        <v>105</v>
      </c>
      <c r="C31" s="198">
        <v>1397132050</v>
      </c>
      <c r="D31" s="198">
        <v>1406095500</v>
      </c>
      <c r="E31" s="198">
        <v>1362980700</v>
      </c>
      <c r="F31" s="198">
        <v>1606230850</v>
      </c>
      <c r="G31" s="198">
        <v>1641572050</v>
      </c>
      <c r="H31" s="198">
        <v>1562920700</v>
      </c>
      <c r="I31" s="198">
        <v>1663817750</v>
      </c>
      <c r="J31" s="198">
        <v>1744951400</v>
      </c>
      <c r="K31" s="199">
        <v>1250701450</v>
      </c>
      <c r="L31" s="199">
        <v>1559371200</v>
      </c>
      <c r="M31" s="199"/>
      <c r="N31" s="199"/>
      <c r="O31" s="200">
        <f t="shared" ref="O31:O37" si="0">SUM(C31:N31)</f>
        <v>15195773650</v>
      </c>
      <c r="P31" s="200">
        <v>31864378.590000007</v>
      </c>
      <c r="Q31" s="6"/>
      <c r="R31" s="6"/>
    </row>
    <row r="32" spans="1:18" s="1" customFormat="1" ht="12" customHeight="1">
      <c r="A32" s="6"/>
      <c r="B32" s="99" t="s">
        <v>106</v>
      </c>
      <c r="C32" s="201">
        <v>2869689100</v>
      </c>
      <c r="D32" s="201">
        <v>2439536500</v>
      </c>
      <c r="E32" s="201">
        <v>2600195950</v>
      </c>
      <c r="F32" s="201">
        <v>2936219100</v>
      </c>
      <c r="G32" s="201">
        <v>3025034800</v>
      </c>
      <c r="H32" s="201">
        <v>2985565460</v>
      </c>
      <c r="I32" s="201">
        <v>2840654530</v>
      </c>
      <c r="J32" s="201">
        <v>3106906600</v>
      </c>
      <c r="K32" s="202">
        <v>2931005338</v>
      </c>
      <c r="L32" s="202">
        <v>3039909200</v>
      </c>
      <c r="M32" s="202"/>
      <c r="N32" s="202"/>
      <c r="O32" s="203">
        <f t="shared" si="0"/>
        <v>28774716578</v>
      </c>
      <c r="P32" s="203">
        <v>60262196.359999999</v>
      </c>
      <c r="Q32" s="6"/>
      <c r="R32" s="6"/>
    </row>
    <row r="33" spans="2:16" s="6" customFormat="1" ht="12" customHeight="1">
      <c r="B33" s="98" t="s">
        <v>107</v>
      </c>
      <c r="C33" s="198">
        <v>122740050</v>
      </c>
      <c r="D33" s="198">
        <v>112296100</v>
      </c>
      <c r="E33" s="198">
        <v>109486900</v>
      </c>
      <c r="F33" s="198">
        <v>124262900</v>
      </c>
      <c r="G33" s="198">
        <v>132434250</v>
      </c>
      <c r="H33" s="198">
        <v>115284150</v>
      </c>
      <c r="I33" s="198">
        <v>153692950</v>
      </c>
      <c r="J33" s="198">
        <v>126728550</v>
      </c>
      <c r="K33" s="199">
        <v>88270150</v>
      </c>
      <c r="L33" s="199">
        <v>74273650</v>
      </c>
      <c r="M33" s="199"/>
      <c r="N33" s="199"/>
      <c r="O33" s="200">
        <f t="shared" si="0"/>
        <v>1159469650</v>
      </c>
      <c r="P33" s="200">
        <v>2438610.83</v>
      </c>
    </row>
    <row r="34" spans="2:16" s="6" customFormat="1" ht="12" customHeight="1">
      <c r="B34" s="100" t="s">
        <v>108</v>
      </c>
      <c r="C34" s="201">
        <v>14561651823</v>
      </c>
      <c r="D34" s="201">
        <v>12883452431</v>
      </c>
      <c r="E34" s="201">
        <v>14468744645</v>
      </c>
      <c r="F34" s="201">
        <v>15442337321</v>
      </c>
      <c r="G34" s="201">
        <v>16613035743</v>
      </c>
      <c r="H34" s="201">
        <v>16719957372</v>
      </c>
      <c r="I34" s="201">
        <v>17789091376</v>
      </c>
      <c r="J34" s="201">
        <v>16689444248</v>
      </c>
      <c r="K34" s="202">
        <v>17051742009</v>
      </c>
      <c r="L34" s="202">
        <v>18018056948</v>
      </c>
      <c r="M34" s="202"/>
      <c r="N34" s="202"/>
      <c r="O34" s="203">
        <f t="shared" si="0"/>
        <v>160237513916</v>
      </c>
      <c r="P34" s="203">
        <v>335544965.56</v>
      </c>
    </row>
    <row r="35" spans="2:16" s="6" customFormat="1" ht="12" customHeight="1">
      <c r="B35" s="98" t="s">
        <v>109</v>
      </c>
      <c r="C35" s="198">
        <v>59596675</v>
      </c>
      <c r="D35" s="198">
        <v>53929850</v>
      </c>
      <c r="E35" s="198">
        <v>49592005</v>
      </c>
      <c r="F35" s="198">
        <v>58096020</v>
      </c>
      <c r="G35" s="198">
        <v>60609955</v>
      </c>
      <c r="H35" s="198">
        <v>62705690</v>
      </c>
      <c r="I35" s="198">
        <v>73179550</v>
      </c>
      <c r="J35" s="198">
        <v>63785205</v>
      </c>
      <c r="K35" s="199">
        <v>58314095</v>
      </c>
      <c r="L35" s="199">
        <v>65234870</v>
      </c>
      <c r="M35" s="199"/>
      <c r="N35" s="199"/>
      <c r="O35" s="200">
        <f t="shared" si="0"/>
        <v>605043915</v>
      </c>
      <c r="P35" s="200">
        <v>1267718.1900000002</v>
      </c>
    </row>
    <row r="36" spans="2:16" s="6" customFormat="1" ht="18" customHeight="1">
      <c r="B36" s="205" t="s">
        <v>3</v>
      </c>
      <c r="C36" s="206">
        <f t="shared" ref="C36:L36" si="1">SUM(C31:C35)</f>
        <v>19010809698</v>
      </c>
      <c r="D36" s="206">
        <f t="shared" si="1"/>
        <v>16895310381</v>
      </c>
      <c r="E36" s="206">
        <f t="shared" si="1"/>
        <v>18591000200</v>
      </c>
      <c r="F36" s="206">
        <f t="shared" si="1"/>
        <v>20167146191</v>
      </c>
      <c r="G36" s="206">
        <f t="shared" si="1"/>
        <v>21472686798</v>
      </c>
      <c r="H36" s="206">
        <f t="shared" si="1"/>
        <v>21446433372</v>
      </c>
      <c r="I36" s="206">
        <f t="shared" si="1"/>
        <v>22520436156</v>
      </c>
      <c r="J36" s="206">
        <f t="shared" si="1"/>
        <v>21731816003</v>
      </c>
      <c r="K36" s="206">
        <f t="shared" si="1"/>
        <v>21380033042</v>
      </c>
      <c r="L36" s="206">
        <f t="shared" si="1"/>
        <v>22756845868</v>
      </c>
      <c r="M36" s="206"/>
      <c r="N36" s="206"/>
      <c r="O36" s="207">
        <f t="shared" si="0"/>
        <v>205972517709</v>
      </c>
      <c r="P36" s="206">
        <f>SUM(P31:P35)</f>
        <v>431377869.53000003</v>
      </c>
    </row>
    <row r="37" spans="2:16" s="6" customFormat="1" ht="18" customHeight="1">
      <c r="B37" s="91" t="s">
        <v>10</v>
      </c>
      <c r="C37" s="91">
        <f t="shared" ref="C37:L37" si="2">C36/C38</f>
        <v>38841961.625531219</v>
      </c>
      <c r="D37" s="91">
        <f t="shared" si="2"/>
        <v>35517480.67228657</v>
      </c>
      <c r="E37" s="91">
        <f t="shared" si="2"/>
        <v>38759512.561242573</v>
      </c>
      <c r="F37" s="91">
        <f t="shared" si="2"/>
        <v>42788649.306203857</v>
      </c>
      <c r="G37" s="91">
        <f t="shared" si="2"/>
        <v>45908294.952216022</v>
      </c>
      <c r="H37" s="91">
        <f t="shared" si="2"/>
        <v>45688062.401738353</v>
      </c>
      <c r="I37" s="91">
        <f t="shared" si="2"/>
        <v>48646554.966086321</v>
      </c>
      <c r="J37" s="91">
        <f t="shared" si="2"/>
        <v>46555873.097110048</v>
      </c>
      <c r="K37" s="91">
        <f t="shared" si="2"/>
        <v>44201933.143128864</v>
      </c>
      <c r="L37" s="91">
        <f t="shared" si="2"/>
        <v>44469546.777660526</v>
      </c>
      <c r="M37" s="91"/>
      <c r="N37" s="91"/>
      <c r="O37" s="207">
        <f t="shared" si="0"/>
        <v>431377869.50320441</v>
      </c>
      <c r="P37" s="91"/>
    </row>
    <row r="38" spans="2:16" s="6" customFormat="1" ht="16.5" customHeight="1">
      <c r="B38" s="91" t="s">
        <v>32</v>
      </c>
      <c r="C38" s="109">
        <v>489.44</v>
      </c>
      <c r="D38" s="109">
        <v>475.69</v>
      </c>
      <c r="E38" s="109">
        <v>479.65</v>
      </c>
      <c r="F38" s="92">
        <v>471.32</v>
      </c>
      <c r="G38" s="92">
        <v>467.73</v>
      </c>
      <c r="H38" s="92">
        <v>469.41</v>
      </c>
      <c r="I38" s="92">
        <v>462.94</v>
      </c>
      <c r="J38" s="92">
        <v>466.79</v>
      </c>
      <c r="K38" s="92">
        <v>483.69</v>
      </c>
      <c r="L38" s="92">
        <v>511.74</v>
      </c>
      <c r="M38" s="92"/>
      <c r="N38" s="92"/>
      <c r="O38" s="92"/>
      <c r="P38" s="92"/>
    </row>
    <row r="39" spans="2:16" s="6" customFormat="1" ht="22.5" customHeight="1">
      <c r="B39" s="1"/>
      <c r="C39" s="1"/>
      <c r="D39" s="1"/>
      <c r="E39" s="1"/>
      <c r="F39" s="1"/>
      <c r="G39" s="1"/>
      <c r="H39" s="1"/>
      <c r="I39" s="1"/>
      <c r="J39" s="1"/>
      <c r="K39" s="1"/>
      <c r="L39" s="1"/>
      <c r="M39" s="1"/>
      <c r="N39" s="1"/>
      <c r="O39" s="1"/>
      <c r="P39" s="1"/>
    </row>
    <row r="40" spans="2:16" s="6" customFormat="1" ht="22.5" customHeight="1">
      <c r="B40" s="261" t="s">
        <v>110</v>
      </c>
      <c r="C40" s="262"/>
      <c r="D40" s="262"/>
      <c r="E40" s="262"/>
      <c r="F40" s="262"/>
      <c r="G40" s="262"/>
      <c r="H40" s="262"/>
      <c r="I40" s="262"/>
      <c r="J40" s="262"/>
      <c r="K40" s="262"/>
      <c r="L40" s="262"/>
      <c r="M40" s="262"/>
      <c r="N40" s="262"/>
      <c r="O40" s="263"/>
      <c r="P40" s="1"/>
    </row>
    <row r="41" spans="2:16" s="6" customFormat="1" ht="11.25">
      <c r="B41" s="186" t="s">
        <v>104</v>
      </c>
      <c r="C41" s="25" t="s">
        <v>43</v>
      </c>
      <c r="D41" s="25" t="s">
        <v>44</v>
      </c>
      <c r="E41" s="25" t="s">
        <v>45</v>
      </c>
      <c r="F41" s="25" t="s">
        <v>46</v>
      </c>
      <c r="G41" s="25" t="s">
        <v>47</v>
      </c>
      <c r="H41" s="25" t="s">
        <v>48</v>
      </c>
      <c r="I41" s="25" t="s">
        <v>49</v>
      </c>
      <c r="J41" s="25" t="s">
        <v>50</v>
      </c>
      <c r="K41" s="25" t="s">
        <v>51</v>
      </c>
      <c r="L41" s="25" t="s">
        <v>77</v>
      </c>
      <c r="M41" s="25" t="s">
        <v>78</v>
      </c>
      <c r="N41" s="25" t="s">
        <v>79</v>
      </c>
      <c r="O41" s="187" t="s">
        <v>27</v>
      </c>
      <c r="P41" s="1"/>
    </row>
    <row r="42" spans="2:16" s="6" customFormat="1" ht="12" customHeight="1">
      <c r="B42" s="98" t="s">
        <v>105</v>
      </c>
      <c r="C42" s="110">
        <v>7.349E-2</v>
      </c>
      <c r="D42" s="110">
        <v>8.3220000000000002E-2</v>
      </c>
      <c r="E42" s="110">
        <v>7.331E-2</v>
      </c>
      <c r="F42" s="110">
        <v>7.9640000000000002E-2</v>
      </c>
      <c r="G42" s="110">
        <v>7.6450000000000004E-2</v>
      </c>
      <c r="H42" s="110">
        <v>7.288E-2</v>
      </c>
      <c r="I42" s="110">
        <v>7.3880000000000001E-2</v>
      </c>
      <c r="J42" s="110">
        <v>8.029E-2</v>
      </c>
      <c r="K42" s="110">
        <v>5.8500000000000003E-2</v>
      </c>
      <c r="L42" s="110">
        <v>6.8519999999999998E-2</v>
      </c>
      <c r="M42" s="114"/>
      <c r="N42" s="114"/>
      <c r="O42" s="110">
        <v>7.3779999999999998E-2</v>
      </c>
      <c r="P42" s="1"/>
    </row>
    <row r="43" spans="2:16" s="6" customFormat="1" ht="12" customHeight="1">
      <c r="B43" s="99" t="s">
        <v>106</v>
      </c>
      <c r="C43" s="111">
        <v>0.15095</v>
      </c>
      <c r="D43" s="111">
        <v>0.1444</v>
      </c>
      <c r="E43" s="111">
        <v>0.1399</v>
      </c>
      <c r="F43" s="111">
        <v>0.1457</v>
      </c>
      <c r="G43" s="111">
        <v>0.1409</v>
      </c>
      <c r="H43" s="111">
        <v>0.13919999999999999</v>
      </c>
      <c r="I43" s="111">
        <v>0.12609999999999999</v>
      </c>
      <c r="J43" s="111">
        <v>0.14299999999999999</v>
      </c>
      <c r="K43" s="111">
        <v>0.1371</v>
      </c>
      <c r="L43" s="111">
        <v>0.1336</v>
      </c>
      <c r="M43" s="113"/>
      <c r="N43" s="113"/>
      <c r="O43" s="111">
        <v>0.13969999999999999</v>
      </c>
      <c r="P43" s="1"/>
    </row>
    <row r="44" spans="2:16" s="6" customFormat="1" ht="12" customHeight="1">
      <c r="B44" s="98" t="s">
        <v>107</v>
      </c>
      <c r="C44" s="110">
        <v>6.4999999999999997E-3</v>
      </c>
      <c r="D44" s="110">
        <v>6.6E-3</v>
      </c>
      <c r="E44" s="110">
        <v>5.8999999999999999E-3</v>
      </c>
      <c r="F44" s="110">
        <v>6.1999999999999998E-3</v>
      </c>
      <c r="G44" s="110">
        <v>6.1999999999999998E-3</v>
      </c>
      <c r="H44" s="110">
        <v>5.4000000000000003E-3</v>
      </c>
      <c r="I44" s="110">
        <v>6.7999999999999996E-3</v>
      </c>
      <c r="J44" s="110">
        <v>5.7999999999999996E-3</v>
      </c>
      <c r="K44" s="110">
        <v>4.1000000000000003E-3</v>
      </c>
      <c r="L44" s="110">
        <v>3.3E-3</v>
      </c>
      <c r="M44" s="114"/>
      <c r="N44" s="114"/>
      <c r="O44" s="110">
        <v>5.5999999999999999E-3</v>
      </c>
      <c r="P44" s="1"/>
    </row>
    <row r="45" spans="2:16" s="6" customFormat="1" ht="12" customHeight="1">
      <c r="B45" s="100" t="s">
        <v>108</v>
      </c>
      <c r="C45" s="111">
        <v>0.76597000000000004</v>
      </c>
      <c r="D45" s="111">
        <v>0.76249999999999996</v>
      </c>
      <c r="E45" s="111">
        <v>0.77829999999999999</v>
      </c>
      <c r="F45" s="111">
        <v>0.76559999999999995</v>
      </c>
      <c r="G45" s="111">
        <v>0.77370000000000005</v>
      </c>
      <c r="H45" s="111">
        <v>0.77959999999999996</v>
      </c>
      <c r="I45" s="111">
        <v>0.78990000000000005</v>
      </c>
      <c r="J45" s="111">
        <v>0.76800000000000002</v>
      </c>
      <c r="K45" s="111">
        <v>0.79759999999999998</v>
      </c>
      <c r="L45" s="111">
        <v>0.79179999999999995</v>
      </c>
      <c r="M45" s="113"/>
      <c r="N45" s="113"/>
      <c r="O45" s="111">
        <v>0.77795999999999998</v>
      </c>
      <c r="P45" s="1"/>
    </row>
    <row r="46" spans="2:16" s="6" customFormat="1" ht="12" customHeight="1">
      <c r="B46" s="98" t="s">
        <v>109</v>
      </c>
      <c r="C46" s="110">
        <v>3.13E-3</v>
      </c>
      <c r="D46" s="110">
        <v>3.2000000000000002E-3</v>
      </c>
      <c r="E46" s="110">
        <v>2.7000000000000001E-3</v>
      </c>
      <c r="F46" s="110">
        <v>2.8999999999999998E-3</v>
      </c>
      <c r="G46" s="110">
        <v>2.8E-3</v>
      </c>
      <c r="H46" s="110">
        <v>2.8999999999999998E-3</v>
      </c>
      <c r="I46" s="110">
        <v>3.2000000000000002E-3</v>
      </c>
      <c r="J46" s="110">
        <v>2.8999999999999998E-3</v>
      </c>
      <c r="K46" s="110">
        <v>2.7000000000000001E-3</v>
      </c>
      <c r="L46" s="110">
        <v>2.8999999999999998E-3</v>
      </c>
      <c r="M46" s="114"/>
      <c r="N46" s="114"/>
      <c r="O46" s="110">
        <v>2.9399999999999999E-3</v>
      </c>
      <c r="P46" s="1"/>
    </row>
    <row r="47" spans="2:16" s="6" customFormat="1" ht="18" customHeight="1">
      <c r="B47" s="188" t="s">
        <v>3</v>
      </c>
      <c r="C47" s="189">
        <f t="shared" ref="C47:I47" si="3">SUM(C42:C46)</f>
        <v>1.00004</v>
      </c>
      <c r="D47" s="189">
        <f t="shared" si="3"/>
        <v>0.99991999999999992</v>
      </c>
      <c r="E47" s="189">
        <f t="shared" si="3"/>
        <v>1.0001100000000001</v>
      </c>
      <c r="F47" s="189">
        <f t="shared" si="3"/>
        <v>1.0000399999999998</v>
      </c>
      <c r="G47" s="189">
        <f t="shared" si="3"/>
        <v>1.0000500000000001</v>
      </c>
      <c r="H47" s="189">
        <f t="shared" si="3"/>
        <v>0.99997999999999998</v>
      </c>
      <c r="I47" s="189">
        <f t="shared" si="3"/>
        <v>0.99987999999999999</v>
      </c>
      <c r="J47" s="189">
        <f>SUM(J42:J46)</f>
        <v>0.99999000000000005</v>
      </c>
      <c r="K47" s="189">
        <f t="shared" ref="K47:O47" si="4">SUM(K42:K46)</f>
        <v>1</v>
      </c>
      <c r="L47" s="189">
        <f t="shared" si="4"/>
        <v>1.0001199999999999</v>
      </c>
      <c r="M47" s="189"/>
      <c r="N47" s="189"/>
      <c r="O47" s="190">
        <f t="shared" si="4"/>
        <v>0.99997999999999998</v>
      </c>
      <c r="P47" s="1"/>
    </row>
    <row r="49" spans="3:16">
      <c r="C49" s="131"/>
      <c r="D49" s="131"/>
      <c r="J49" s="131"/>
      <c r="K49" s="131"/>
      <c r="L49" s="131"/>
      <c r="M49" s="131"/>
      <c r="N49" s="131"/>
      <c r="O49" s="132"/>
    </row>
    <row r="54" spans="3:16">
      <c r="C54" s="69"/>
    </row>
    <row r="59" spans="3:16">
      <c r="L59" s="131"/>
      <c r="M59" s="131"/>
      <c r="N59" s="131"/>
      <c r="O59" s="131"/>
      <c r="P59" s="131"/>
    </row>
    <row r="60" spans="3:16">
      <c r="P60" s="17"/>
    </row>
    <row r="61" spans="3:16">
      <c r="P61" s="17"/>
    </row>
    <row r="62" spans="3:16">
      <c r="P62" s="17"/>
    </row>
    <row r="63" spans="3:16">
      <c r="P63" s="17"/>
    </row>
    <row r="64" spans="3:16">
      <c r="P64" s="17"/>
    </row>
    <row r="65" spans="16:16">
      <c r="P65" s="17"/>
    </row>
    <row r="66" spans="16:16">
      <c r="P66" s="17"/>
    </row>
  </sheetData>
  <mergeCells count="4">
    <mergeCell ref="B8:O8"/>
    <mergeCell ref="B18:O18"/>
    <mergeCell ref="B29:P29"/>
    <mergeCell ref="B40:O40"/>
  </mergeCells>
  <printOptions horizontalCentered="1"/>
  <pageMargins left="0.39370078740157483" right="0.39370078740157483" top="0.39370078740157483" bottom="0.78740157480314965" header="0.31496062992125984" footer="0.31496062992125984"/>
  <pageSetup scale="77" orientation="landscape" r:id="rId1"/>
  <headerFooter>
    <oddFooter>&amp;L&amp;9www.scj.cl
&amp;D&amp;R&amp;8División de Estudios</oddFooter>
  </headerFooter>
  <drawing r:id="rId2"/>
</worksheet>
</file>

<file path=xl/worksheets/sheet10.xml><?xml version="1.0" encoding="utf-8"?>
<worksheet xmlns="http://schemas.openxmlformats.org/spreadsheetml/2006/main" xmlns:r="http://schemas.openxmlformats.org/officeDocument/2006/relationships">
  <sheetPr>
    <pageSetUpPr fitToPage="1"/>
  </sheetPr>
  <dimension ref="A1:E15"/>
  <sheetViews>
    <sheetView zoomScaleNormal="100" workbookViewId="0"/>
  </sheetViews>
  <sheetFormatPr baseColWidth="10" defaultRowHeight="11.25"/>
  <cols>
    <col min="1" max="1" width="4.140625" style="75" customWidth="1"/>
    <col min="2" max="2" width="34.85546875" style="54" customWidth="1"/>
    <col min="3" max="3" width="2.42578125" style="54" customWidth="1"/>
    <col min="4" max="4" width="89.85546875" style="54" customWidth="1"/>
    <col min="5" max="5" width="7.140625" style="54" customWidth="1"/>
    <col min="6" max="6" width="26.140625" style="54" customWidth="1"/>
    <col min="7" max="16384" width="11.42578125" style="54"/>
  </cols>
  <sheetData>
    <row r="1" spans="1:5" ht="10.5" customHeight="1">
      <c r="A1" s="74"/>
    </row>
    <row r="2" spans="1:5" ht="10.5" customHeight="1"/>
    <row r="3" spans="1:5" ht="10.5" customHeight="1"/>
    <row r="4" spans="1:5" ht="10.5" customHeight="1"/>
    <row r="5" spans="1:5" ht="10.5" customHeight="1">
      <c r="D5" s="86"/>
    </row>
    <row r="6" spans="1:5" ht="10.5" customHeight="1">
      <c r="D6" s="86"/>
      <c r="E6" s="86"/>
    </row>
    <row r="7" spans="1:5" ht="49.5" customHeight="1">
      <c r="D7" s="86"/>
      <c r="E7" s="86"/>
    </row>
    <row r="8" spans="1:5" ht="22.5" customHeight="1">
      <c r="A8" s="67"/>
      <c r="B8" s="264" t="s">
        <v>59</v>
      </c>
      <c r="C8" s="264"/>
      <c r="D8" s="265"/>
    </row>
    <row r="9" spans="1:5" ht="42" customHeight="1">
      <c r="A9" s="67"/>
      <c r="B9" s="87" t="s">
        <v>76</v>
      </c>
      <c r="C9" s="88"/>
      <c r="D9" s="89" t="s">
        <v>21</v>
      </c>
    </row>
    <row r="10" spans="1:5" ht="48" customHeight="1">
      <c r="A10" s="67"/>
      <c r="B10" s="87" t="s">
        <v>64</v>
      </c>
      <c r="C10" s="88"/>
      <c r="D10" s="89" t="s">
        <v>22</v>
      </c>
    </row>
    <row r="11" spans="1:5" ht="39.75" customHeight="1">
      <c r="A11" s="67"/>
      <c r="B11" s="87" t="s">
        <v>23</v>
      </c>
      <c r="C11" s="88"/>
      <c r="D11" s="89" t="s">
        <v>24</v>
      </c>
    </row>
    <row r="12" spans="1:5" ht="37.5" customHeight="1">
      <c r="A12" s="67"/>
      <c r="B12" s="87" t="s">
        <v>65</v>
      </c>
      <c r="C12" s="90"/>
      <c r="D12" s="89" t="s">
        <v>25</v>
      </c>
    </row>
    <row r="13" spans="1:5" ht="56.25" customHeight="1">
      <c r="A13" s="67"/>
      <c r="B13" s="87" t="s">
        <v>136</v>
      </c>
      <c r="C13" s="90"/>
      <c r="D13" s="210" t="s">
        <v>137</v>
      </c>
    </row>
    <row r="14" spans="1:5" ht="39.75" customHeight="1">
      <c r="A14" s="67"/>
      <c r="B14" s="87" t="s">
        <v>141</v>
      </c>
      <c r="C14" s="88"/>
      <c r="D14" s="89" t="s">
        <v>143</v>
      </c>
    </row>
    <row r="15" spans="1:5" ht="39.75" customHeight="1">
      <c r="A15" s="67"/>
      <c r="B15" s="87" t="s">
        <v>142</v>
      </c>
      <c r="C15" s="88"/>
      <c r="D15" s="89" t="s">
        <v>144</v>
      </c>
    </row>
  </sheetData>
  <mergeCells count="1">
    <mergeCell ref="B8:D8"/>
  </mergeCells>
  <printOptions horizontalCentered="1"/>
  <pageMargins left="0.39370078740157483" right="0.39370078740157483" top="0.39370078740157483" bottom="0.78740157480314965" header="0.31496062992125984" footer="0.31496062992125984"/>
  <pageSetup scale="94" orientation="landscape" r:id="rId1"/>
  <headerFooter>
    <oddFooter>&amp;L&amp;9www.scj.cl
&amp;D&amp;R&amp;8División de Estudios</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10</vt:i4>
      </vt:variant>
    </vt:vector>
  </HeadingPairs>
  <TitlesOfParts>
    <vt:vector size="20" baseType="lpstr">
      <vt:lpstr>Indice</vt:lpstr>
      <vt:lpstr>Oferta de Juegos</vt:lpstr>
      <vt:lpstr>Parque de Máquinas</vt:lpstr>
      <vt:lpstr>Posiciones de Juego</vt:lpstr>
      <vt:lpstr>Ingresos Brutos del Juego</vt:lpstr>
      <vt:lpstr>Impuestos</vt:lpstr>
      <vt:lpstr>Visitas</vt:lpstr>
      <vt:lpstr>Retorno Máquinas</vt:lpstr>
      <vt:lpstr>Resumen Industria</vt:lpstr>
      <vt:lpstr>Glosario</vt:lpstr>
      <vt:lpstr>Glosario!Área_de_impresión</vt:lpstr>
      <vt:lpstr>Impuestos!Área_de_impresión</vt:lpstr>
      <vt:lpstr>Indice!Área_de_impresión</vt:lpstr>
      <vt:lpstr>'Ingresos Brutos del Juego'!Área_de_impresión</vt:lpstr>
      <vt:lpstr>'Oferta de Juegos'!Área_de_impresión</vt:lpstr>
      <vt:lpstr>'Parque de Máquinas'!Área_de_impresión</vt:lpstr>
      <vt:lpstr>'Posiciones de Juego'!Área_de_impresión</vt:lpstr>
      <vt:lpstr>'Resumen Industria'!Área_de_impresión</vt:lpstr>
      <vt:lpstr>'Retorno Máquinas'!Área_de_impresión</vt:lpstr>
      <vt:lpstr>Visitas!Área_de_impresión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eschiaffino</dc:creator>
  <cp:lastModifiedBy>eschiaffino</cp:lastModifiedBy>
  <cp:lastPrinted>2011-07-25T21:48:57Z</cp:lastPrinted>
  <dcterms:created xsi:type="dcterms:W3CDTF">2009-04-09T13:46:36Z</dcterms:created>
  <dcterms:modified xsi:type="dcterms:W3CDTF">2011-11-21T15:46:27Z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-1215912298</vt:i4>
  </property>
  <property fmtid="{D5CDD505-2E9C-101B-9397-08002B2CF9AE}" pid="3" name="_NewReviewCycle">
    <vt:lpwstr/>
  </property>
  <property fmtid="{D5CDD505-2E9C-101B-9397-08002B2CF9AE}" pid="4" name="_EmailSubject">
    <vt:lpwstr>Datos Comunicado-Newsletter y Boletín Estadístico - OCTUBRE 2011</vt:lpwstr>
  </property>
  <property fmtid="{D5CDD505-2E9C-101B-9397-08002B2CF9AE}" pid="5" name="_AuthorEmail">
    <vt:lpwstr>eschiaffino@scj.gob.cl</vt:lpwstr>
  </property>
  <property fmtid="{D5CDD505-2E9C-101B-9397-08002B2CF9AE}" pid="6" name="_AuthorEmailDisplayName">
    <vt:lpwstr>Enzo Schiaffino Marquardt</vt:lpwstr>
  </property>
  <property fmtid="{D5CDD505-2E9C-101B-9397-08002B2CF9AE}" pid="7" name="_PreviousAdHocReviewCycleID">
    <vt:i4>-1215912298</vt:i4>
  </property>
</Properties>
</file>