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260" windowHeight="603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Máquinas'!$A$1:$O$28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O37" i="4"/>
  <c r="O26" i="7"/>
  <c r="O47" i="2"/>
  <c r="O26"/>
  <c r="O26" i="1"/>
  <c r="B67" i="12" l="1"/>
  <c r="O47" i="4" l="1"/>
  <c r="N47"/>
  <c r="M47"/>
  <c r="L47"/>
  <c r="K47"/>
  <c r="J47"/>
  <c r="I47"/>
  <c r="H47"/>
  <c r="G47"/>
  <c r="F47"/>
  <c r="E47"/>
  <c r="D47"/>
  <c r="C47"/>
  <c r="N36"/>
  <c r="M36"/>
  <c r="L36"/>
  <c r="K36"/>
  <c r="J36"/>
  <c r="I36"/>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M26" i="8" l="1"/>
  <c r="M27" s="1"/>
  <c r="L26"/>
  <c r="L27" s="1"/>
  <c r="K26"/>
  <c r="K27" s="1"/>
  <c r="J26"/>
  <c r="J27" s="1"/>
  <c r="I26"/>
  <c r="I27" s="1"/>
  <c r="H26"/>
  <c r="H27" s="1"/>
  <c r="G26"/>
  <c r="G27" s="1"/>
  <c r="F26"/>
  <c r="F27" s="1"/>
  <c r="E26"/>
  <c r="E27" s="1"/>
  <c r="D26"/>
  <c r="D27" s="1"/>
  <c r="C26"/>
  <c r="N26" s="1"/>
  <c r="N25"/>
  <c r="N24"/>
  <c r="O24" s="1"/>
  <c r="N23"/>
  <c r="N22"/>
  <c r="O22" s="1"/>
  <c r="N21"/>
  <c r="N20"/>
  <c r="O20" s="1"/>
  <c r="N19"/>
  <c r="N18"/>
  <c r="O18" s="1"/>
  <c r="N17"/>
  <c r="O17" s="1"/>
  <c r="N16"/>
  <c r="O16" s="1"/>
  <c r="N15"/>
  <c r="O15" s="1"/>
  <c r="N14"/>
  <c r="O14" s="1"/>
  <c r="N13"/>
  <c r="O13" s="1"/>
  <c r="N12"/>
  <c r="O12" s="1"/>
  <c r="N11"/>
  <c r="O11" s="1"/>
  <c r="O19" l="1"/>
  <c r="O21"/>
  <c r="O26" s="1"/>
  <c r="O23"/>
  <c r="O25"/>
  <c r="C27"/>
  <c r="N27" s="1"/>
  <c r="N25" i="7" l="1"/>
  <c r="N44" i="3" l="1"/>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44" i="3"/>
  <c r="J25"/>
  <c r="O13"/>
  <c r="O14"/>
  <c r="J46" i="2"/>
  <c r="J25"/>
  <c r="I25" i="7"/>
  <c r="I44" i="3"/>
  <c r="I25"/>
  <c r="I46" i="2"/>
  <c r="I25"/>
  <c r="I25" i="1"/>
  <c r="J25"/>
  <c r="L25"/>
  <c r="M25"/>
  <c r="N25"/>
  <c r="H25" i="7"/>
  <c r="H44" i="3"/>
  <c r="H25"/>
  <c r="H25" i="2"/>
  <c r="H46"/>
  <c r="H25" i="1"/>
  <c r="G25" i="7"/>
  <c r="F25"/>
  <c r="E25"/>
  <c r="D25"/>
  <c r="C25"/>
  <c r="C26" s="1"/>
  <c r="D44" i="3"/>
  <c r="E44"/>
  <c r="F44"/>
  <c r="G44"/>
  <c r="C44"/>
  <c r="C45" s="1"/>
  <c r="D25"/>
  <c r="E25"/>
  <c r="F25"/>
  <c r="G25"/>
  <c r="C25"/>
  <c r="D46" i="2"/>
  <c r="E46"/>
  <c r="F46"/>
  <c r="G46"/>
  <c r="C46"/>
  <c r="C47" s="1"/>
  <c r="D25"/>
  <c r="E25"/>
  <c r="F25"/>
  <c r="G25"/>
  <c r="C25"/>
  <c r="C26" s="1"/>
  <c r="D25" i="1"/>
  <c r="E25"/>
  <c r="F25"/>
  <c r="G25"/>
  <c r="C25"/>
  <c r="C26" s="1"/>
  <c r="O10" i="3"/>
  <c r="O24" i="4"/>
  <c r="O23"/>
  <c r="O22"/>
  <c r="O21"/>
  <c r="O20"/>
  <c r="O14"/>
  <c r="O13"/>
  <c r="O12"/>
  <c r="O11"/>
  <c r="O10"/>
  <c r="O24" i="3"/>
  <c r="O15"/>
  <c r="O16"/>
  <c r="O17"/>
  <c r="O18"/>
  <c r="O19"/>
  <c r="O20"/>
  <c r="O21"/>
  <c r="O22"/>
  <c r="O23"/>
  <c r="O12"/>
  <c r="O11"/>
  <c r="P25" i="1"/>
  <c r="O25" i="7" l="1"/>
  <c r="O25" i="2"/>
  <c r="O44" i="3"/>
  <c r="O25" i="4"/>
  <c r="P25" i="7"/>
  <c r="O46" i="2"/>
  <c r="O25" i="3"/>
  <c r="O15" i="4"/>
  <c r="O25" i="1"/>
  <c r="O45" i="3"/>
  <c r="P44"/>
</calcChain>
</file>

<file path=xl/sharedStrings.xml><?xml version="1.0" encoding="utf-8"?>
<sst xmlns="http://schemas.openxmlformats.org/spreadsheetml/2006/main" count="591" uniqueCount="154">
  <si>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</si>
  <si>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</si>
  <si>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</si>
  <si>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</si>
  <si>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</si>
  <si>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</si>
  <si>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</si>
  <si>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</si>
  <si>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</si>
  <si>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</si>
  <si>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</si>
  <si>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</si>
  <si>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</si>
  <si>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</si>
  <si>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</si>
  <si>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</si>
  <si>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</si>
  <si>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</si>
  <si>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</si>
  <si>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</si>
  <si>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</si>
  <si>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</si>
  <si>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</si>
  <si>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</si>
  <si>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</si>
  <si>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</si>
  <si>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</si>
  <si>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</si>
  <si>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</si>
  <si>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</si>
  <si>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</si>
  <si>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</si>
  <si>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</si>
  <si>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</si>
  <si>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</si>
  <si>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</si>
  <si>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</si>
  <si>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</si>
  <si>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</si>
  <si>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</si>
  <si>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</si>
  <si>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</si>
  <si>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</si>
  <si>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</si>
  <si>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</si>
  <si>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</si>
  <si>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</si>
  <si>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</si>
  <si>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</si>
  <si>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</si>
  <si>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</si>
  <si>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</si>
  <si>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</si>
  <si>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</si>
  <si>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</si>
  <si>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</si>
  <si>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</si>
  <si>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</si>
  <si>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</si>
  <si>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</si>
  <si>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</si>
  <si>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</si>
  <si>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</si>
  <si>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</si>
  <si>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</si>
  <si>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</si>
  <si>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</si>
  <si>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</si>
  <si>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</si>
  <si>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</si>
  <si>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</si>
  <si>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</si>
  <si>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</si>
  <si>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</si>
  <si>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</si>
  <si>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</si>
  <si>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</si>
  <si>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</si>
  <si>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</si>
  <si>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</si>
  <si>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</si>
  <si>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</si>
  <si>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</si>
  <si>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</si>
  <si>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</si>
  <si>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</si>
  <si>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</si>
  <si>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</si>
  <si>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</si>
  <si>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</si>
  <si>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</si>
  <si>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</si>
  <si>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</si>
  <si>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</si>
  <si>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</si>
  <si>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</si>
  <si>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</si>
  <si>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</si>
  <si>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</si>
  <si>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</si>
  <si>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</si>
  <si>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</si>
  <si>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</si>
  <si>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</si>
  <si>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</si>
  <si>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</si>
  <si>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</si>
  <si>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</si>
  <si>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</si>
  <si>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</si>
  <si>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</si>
  <si>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</si>
  <si>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</si>
  <si>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</si>
  <si>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</si>
  <si>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</si>
  <si>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</si>
  <si>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</si>
  <si>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</si>
  <si>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</si>
  <si>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</si>
  <si>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</si>
  <si>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</si>
  <si>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</si>
  <si>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</si>
  <si>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</si>
  <si>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</si>
  <si>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</si>
  <si>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</si>
  <si>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</si>
  <si>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</si>
  <si>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</si>
  <si>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</si>
  <si>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</si>
  <si>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</si>
  <si>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</si>
  <si>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</si>
  <si>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</si>
  <si>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</si>
  <si>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</si>
  <si>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</si>
  <si>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</si>
  <si>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</si>
  <si>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</si>
  <si>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</si>
  <si>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Al 31-01-2011</t>
  </si>
  <si>
    <t>OFERTA DE JUEGOS POR CATEGORIA,  EN LOS CASINOS EN OPERACIÓN - Enero 2011</t>
  </si>
  <si>
    <t>POSICIONES DE JUEGO, POR CATEGORIA DE JUEGO - Enero 2011</t>
  </si>
  <si>
    <t>WIN DIARIO POR POSICION DE JUEGO (US$), SEGUN CATEGORIA - Enero 2011</t>
  </si>
  <si>
    <t>NUMERO DE MAQUINAS DE AZAR POR FABRICANTE Y PROCEDENCIA - Enero 2011</t>
  </si>
  <si>
    <t>Win Enero 2011 y posiciones de juego al 31-01-2011</t>
  </si>
  <si>
    <t>WIN DIARIO POR POSICION DE JUEGO ($), SEGUN CATEGORIA - Enero 2011</t>
  </si>
  <si>
    <t>Gasto Promedio Año 2011</t>
  </si>
  <si>
    <t>INGRESOS BRUTOS O WIN POR CATEGORÍA DE JUEGO ($)</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</si>
</sst>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6">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166" fontId="33" fillId="4" borderId="17"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168" fontId="33" fillId="4" borderId="0" xfId="3" applyNumberFormat="1" applyFont="1" applyAlignment="1">
      <alignment vertical="center"/>
    </xf>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366713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319088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276225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66367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18</xdr:col>
      <xdr:colOff>200025</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18</xdr:col>
      <xdr:colOff>238125</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18</xdr:col>
      <xdr:colOff>9525</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18</xdr:col>
      <xdr:colOff>84418</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17</xdr:col>
      <xdr:colOff>609600</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17</xdr:col>
      <xdr:colOff>666750</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147638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17</xdr:col>
      <xdr:colOff>133350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16</xdr:col>
      <xdr:colOff>142875</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16</xdr:col>
      <xdr:colOff>196850</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4" t="s">
        <v>59</v>
      </c>
      <c r="C8" s="264"/>
      <c r="D8" s="265"/>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12"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6" t="s">
        <v>146</v>
      </c>
      <c r="C8" s="226"/>
      <c r="D8" s="226"/>
      <c r="E8" s="226"/>
      <c r="F8" s="226"/>
      <c r="G8" s="226"/>
      <c r="H8" s="227"/>
      <c r="I8" s="175"/>
      <c r="J8" s="60"/>
    </row>
    <row r="9" spans="2:10" s="54" customFormat="1" ht="15" customHeight="1">
      <c r="B9" s="228" t="s">
        <v>13</v>
      </c>
      <c r="C9" s="229" t="s">
        <v>112</v>
      </c>
      <c r="D9" s="230" t="s">
        <v>113</v>
      </c>
      <c r="E9" s="231"/>
      <c r="F9" s="232"/>
      <c r="G9" s="233" t="s">
        <v>114</v>
      </c>
      <c r="H9" s="234" t="s">
        <v>115</v>
      </c>
      <c r="I9" s="175"/>
      <c r="J9" s="60"/>
    </row>
    <row r="10" spans="2:10" s="54" customFormat="1" ht="24" customHeight="1">
      <c r="B10" s="228"/>
      <c r="C10" s="229"/>
      <c r="D10" s="177" t="s">
        <v>105</v>
      </c>
      <c r="E10" s="179" t="s">
        <v>106</v>
      </c>
      <c r="F10" s="178" t="s">
        <v>107</v>
      </c>
      <c r="G10" s="233"/>
      <c r="H10" s="234"/>
      <c r="I10" s="175"/>
    </row>
    <row r="11" spans="2:10" s="54" customFormat="1" ht="9" customHeight="1">
      <c r="B11" s="105" t="s">
        <v>36</v>
      </c>
      <c r="C11" s="39" t="s">
        <v>116</v>
      </c>
      <c r="D11" s="180">
        <v>6</v>
      </c>
      <c r="E11" s="180">
        <v>14</v>
      </c>
      <c r="F11" s="180">
        <v>1</v>
      </c>
      <c r="G11" s="180">
        <v>404</v>
      </c>
      <c r="H11" s="180">
        <v>136</v>
      </c>
      <c r="I11" s="175"/>
    </row>
    <row r="12" spans="2:10" s="54" customFormat="1" ht="9" customHeight="1">
      <c r="B12" s="104" t="s">
        <v>4</v>
      </c>
      <c r="C12" s="123" t="s">
        <v>117</v>
      </c>
      <c r="D12" s="182">
        <v>10</v>
      </c>
      <c r="E12" s="182">
        <v>33</v>
      </c>
      <c r="F12" s="182">
        <v>3</v>
      </c>
      <c r="G12" s="182">
        <v>736</v>
      </c>
      <c r="H12" s="182">
        <v>248</v>
      </c>
      <c r="I12" s="175"/>
    </row>
    <row r="13" spans="2:10" s="54" customFormat="1" ht="9" customHeight="1">
      <c r="B13" s="183" t="s">
        <v>80</v>
      </c>
      <c r="C13" s="39" t="s">
        <v>118</v>
      </c>
      <c r="D13" s="180">
        <v>4</v>
      </c>
      <c r="E13" s="180">
        <v>9</v>
      </c>
      <c r="F13" s="180">
        <v>1</v>
      </c>
      <c r="G13" s="180">
        <v>266</v>
      </c>
      <c r="H13" s="180">
        <v>357</v>
      </c>
      <c r="I13" s="175"/>
    </row>
    <row r="14" spans="2:10" s="54" customFormat="1" ht="9" customHeight="1">
      <c r="B14" s="104" t="s">
        <v>37</v>
      </c>
      <c r="C14" s="123" t="s">
        <v>119</v>
      </c>
      <c r="D14" s="182">
        <v>7</v>
      </c>
      <c r="E14" s="182">
        <v>10</v>
      </c>
      <c r="F14" s="182">
        <v>1</v>
      </c>
      <c r="G14" s="182">
        <v>300</v>
      </c>
      <c r="H14" s="182">
        <v>296</v>
      </c>
      <c r="I14" s="175"/>
      <c r="J14" s="55"/>
    </row>
    <row r="15" spans="2:10" s="54" customFormat="1" ht="9" customHeight="1">
      <c r="B15" s="105" t="s">
        <v>131</v>
      </c>
      <c r="C15" s="39" t="s">
        <v>120</v>
      </c>
      <c r="D15" s="180">
        <v>9</v>
      </c>
      <c r="E15" s="180">
        <v>39</v>
      </c>
      <c r="F15" s="180">
        <v>2</v>
      </c>
      <c r="G15" s="180">
        <v>904</v>
      </c>
      <c r="H15" s="180">
        <v>200</v>
      </c>
      <c r="I15" s="175"/>
      <c r="J15" s="55"/>
    </row>
    <row r="16" spans="2:10" s="54" customFormat="1" ht="9" customHeight="1">
      <c r="B16" s="104" t="s">
        <v>18</v>
      </c>
      <c r="C16" s="123" t="s">
        <v>121</v>
      </c>
      <c r="D16" s="182">
        <v>28</v>
      </c>
      <c r="E16" s="182">
        <v>54</v>
      </c>
      <c r="F16" s="182">
        <v>3</v>
      </c>
      <c r="G16" s="182">
        <v>1569</v>
      </c>
      <c r="H16" s="182">
        <v>300</v>
      </c>
      <c r="I16" s="175"/>
      <c r="J16" s="55"/>
    </row>
    <row r="17" spans="1:248" s="54" customFormat="1" ht="9" customHeight="1">
      <c r="B17" s="105" t="s">
        <v>5</v>
      </c>
      <c r="C17" s="39" t="s">
        <v>122</v>
      </c>
      <c r="D17" s="180">
        <v>5</v>
      </c>
      <c r="E17" s="180">
        <v>13</v>
      </c>
      <c r="F17" s="180">
        <v>1</v>
      </c>
      <c r="G17" s="180">
        <v>230</v>
      </c>
      <c r="H17" s="180">
        <v>60</v>
      </c>
      <c r="I17" s="175"/>
    </row>
    <row r="18" spans="1:248" s="54" customFormat="1" ht="9" customHeight="1">
      <c r="B18" s="104" t="s">
        <v>6</v>
      </c>
      <c r="C18" s="123" t="s">
        <v>123</v>
      </c>
      <c r="D18" s="182">
        <v>4</v>
      </c>
      <c r="E18" s="182">
        <v>10</v>
      </c>
      <c r="F18" s="182">
        <v>1</v>
      </c>
      <c r="G18" s="182">
        <v>400</v>
      </c>
      <c r="H18" s="182">
        <v>60</v>
      </c>
      <c r="I18" s="175"/>
    </row>
    <row r="19" spans="1:248" s="54" customFormat="1" ht="9" customHeight="1">
      <c r="B19" s="105" t="s">
        <v>7</v>
      </c>
      <c r="C19" s="39" t="s">
        <v>124</v>
      </c>
      <c r="D19" s="180">
        <v>3</v>
      </c>
      <c r="E19" s="180">
        <v>10</v>
      </c>
      <c r="F19" s="180">
        <v>1</v>
      </c>
      <c r="G19" s="180">
        <v>100</v>
      </c>
      <c r="H19" s="180">
        <v>80</v>
      </c>
      <c r="I19" s="175"/>
    </row>
    <row r="20" spans="1:248" s="54" customFormat="1" ht="9" customHeight="1">
      <c r="B20" s="104" t="s">
        <v>8</v>
      </c>
      <c r="C20" s="123" t="s">
        <v>125</v>
      </c>
      <c r="D20" s="182">
        <v>10</v>
      </c>
      <c r="E20" s="182">
        <v>38</v>
      </c>
      <c r="F20" s="182">
        <v>2</v>
      </c>
      <c r="G20" s="182">
        <v>895</v>
      </c>
      <c r="H20" s="182">
        <v>336</v>
      </c>
      <c r="I20" s="175"/>
    </row>
    <row r="21" spans="1:248" s="54" customFormat="1" ht="9" customHeight="1">
      <c r="B21" s="105" t="s">
        <v>14</v>
      </c>
      <c r="C21" s="61" t="s">
        <v>126</v>
      </c>
      <c r="D21" s="181">
        <v>4</v>
      </c>
      <c r="E21" s="181">
        <v>5</v>
      </c>
      <c r="F21" s="181">
        <v>1</v>
      </c>
      <c r="G21" s="181">
        <v>200</v>
      </c>
      <c r="H21" s="181">
        <v>40</v>
      </c>
      <c r="I21" s="175"/>
    </row>
    <row r="22" spans="1:248" s="54" customFormat="1" ht="9" customHeight="1">
      <c r="B22" s="104" t="s">
        <v>15</v>
      </c>
      <c r="C22" s="123" t="s">
        <v>127</v>
      </c>
      <c r="D22" s="182">
        <v>7</v>
      </c>
      <c r="E22" s="182">
        <v>26</v>
      </c>
      <c r="F22" s="182">
        <v>3</v>
      </c>
      <c r="G22" s="182">
        <v>580</v>
      </c>
      <c r="H22" s="182">
        <v>352</v>
      </c>
      <c r="I22" s="175"/>
    </row>
    <row r="23" spans="1:248" s="54" customFormat="1" ht="9" customHeight="1">
      <c r="B23" s="105" t="s">
        <v>16</v>
      </c>
      <c r="C23" s="39" t="s">
        <v>128</v>
      </c>
      <c r="D23" s="180">
        <v>5</v>
      </c>
      <c r="E23" s="180">
        <v>15</v>
      </c>
      <c r="F23" s="180">
        <v>2</v>
      </c>
      <c r="G23" s="180">
        <v>380</v>
      </c>
      <c r="H23" s="180">
        <v>200</v>
      </c>
      <c r="I23" s="175"/>
    </row>
    <row r="24" spans="1:248" s="54" customFormat="1" ht="9" customHeight="1">
      <c r="B24" s="104" t="s">
        <v>41</v>
      </c>
      <c r="C24" s="123" t="s">
        <v>129</v>
      </c>
      <c r="D24" s="182">
        <v>6</v>
      </c>
      <c r="E24" s="182">
        <v>14</v>
      </c>
      <c r="F24" s="182">
        <v>1</v>
      </c>
      <c r="G24" s="182">
        <v>296</v>
      </c>
      <c r="H24" s="182">
        <v>108</v>
      </c>
      <c r="I24" s="175"/>
    </row>
    <row r="25" spans="1:248" s="54" customFormat="1" ht="9" customHeight="1">
      <c r="B25" s="105" t="s">
        <v>17</v>
      </c>
      <c r="C25" s="39" t="s">
        <v>130</v>
      </c>
      <c r="D25" s="180">
        <v>5</v>
      </c>
      <c r="E25" s="180">
        <v>13</v>
      </c>
      <c r="F25" s="180">
        <v>2</v>
      </c>
      <c r="G25" s="180">
        <v>360</v>
      </c>
      <c r="H25" s="180">
        <v>200</v>
      </c>
      <c r="I25" s="175"/>
    </row>
    <row r="26" spans="1:248" s="176" customFormat="1" ht="18" customHeight="1">
      <c r="A26" s="82"/>
      <c r="B26" s="184" t="s">
        <v>3</v>
      </c>
      <c r="C26" s="185"/>
      <c r="D26" s="186">
        <f t="shared" ref="D26:H26" si="0">SUM(D11:D25)</f>
        <v>113</v>
      </c>
      <c r="E26" s="186">
        <f t="shared" si="0"/>
        <v>303</v>
      </c>
      <c r="F26" s="186">
        <f t="shared" si="0"/>
        <v>25</v>
      </c>
      <c r="G26" s="186">
        <f t="shared" si="0"/>
        <v>7620</v>
      </c>
      <c r="H26" s="187">
        <f t="shared" si="0"/>
        <v>2973</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11" t="s">
        <v>145</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&amp;L&amp;9www.scj.cl
&amp;D&amp;R&amp;8División de Estudios   &amp;P/&amp;N</oddFooter>
  </headerFooter>
  <drawing r:id="rId2"/>
</worksheet>
</file>

<file path=xl/worksheets/sheet3.xml><?xml version="1.0" encoding="utf-8"?>
<worksheet xmlns="http://schemas.openxmlformats.org/spreadsheetml/2006/main" xmlns:r="http://schemas.openxmlformats.org/officeDocument/2006/relationships">
  <dimension ref="B1:O30"/>
  <sheetViews>
    <sheetView zoomScaleNormal="100" zoomScaleSheetLayoutView="100" workbookViewId="0"/>
  </sheetViews>
  <sheetFormatPr baseColWidth="10" defaultRowHeight="14.25"/>
  <cols>
    <col min="1" max="1" width="4.140625" style="16" customWidth="1"/>
    <col min="2" max="2" width="21.28515625" style="16" customWidth="1"/>
    <col min="3" max="3" width="9.5703125" style="16" bestFit="1" customWidth="1"/>
    <col min="4" max="4" width="10.85546875" style="16" bestFit="1" customWidth="1"/>
    <col min="5" max="5" width="11" style="16" bestFit="1" customWidth="1"/>
    <col min="6" max="7" width="10.85546875" style="16" customWidth="1"/>
    <col min="8" max="8" width="11.42578125" style="16" bestFit="1" customWidth="1"/>
    <col min="9" max="9" width="11" style="16" customWidth="1"/>
    <col min="10" max="10" width="11.42578125" style="16" customWidth="1"/>
    <col min="11" max="11" width="11.7109375" style="16" customWidth="1"/>
    <col min="12" max="12" width="11.28515625" style="16" customWidth="1"/>
    <col min="13" max="13" width="11.42578125" style="16" customWidth="1"/>
    <col min="14" max="15" width="7.7109375" style="16" customWidth="1"/>
    <col min="16" max="16" width="1" style="16" customWidth="1"/>
    <col min="17" max="17" width="12.5703125" style="16" bestFit="1" customWidth="1"/>
    <col min="18" max="16384" width="11.42578125" style="16"/>
  </cols>
  <sheetData>
    <row r="1" spans="2:15" ht="10.5" customHeight="1"/>
    <row r="2" spans="2:15" ht="10.5" customHeight="1"/>
    <row r="3" spans="2:15" ht="10.5" customHeight="1"/>
    <row r="4" spans="2:15" ht="10.5" customHeight="1"/>
    <row r="5" spans="2:15" ht="10.5" customHeight="1"/>
    <row r="6" spans="2:15" ht="12.75" customHeight="1"/>
    <row r="7" spans="2:15" ht="49.5" customHeight="1"/>
    <row r="8" spans="2:15" ht="22.5" customHeight="1">
      <c r="B8" s="235" t="s">
        <v>149</v>
      </c>
      <c r="C8" s="236"/>
      <c r="D8" s="236"/>
      <c r="E8" s="236"/>
      <c r="F8" s="236"/>
      <c r="G8" s="236"/>
      <c r="H8" s="236"/>
      <c r="I8" s="236"/>
      <c r="J8" s="236"/>
      <c r="K8" s="236"/>
      <c r="L8" s="236"/>
      <c r="M8" s="236"/>
      <c r="N8" s="236"/>
      <c r="O8" s="237"/>
    </row>
    <row r="9" spans="2:15" ht="11.25" customHeight="1">
      <c r="B9" s="228" t="s">
        <v>26</v>
      </c>
      <c r="C9" s="49" t="s">
        <v>83</v>
      </c>
      <c r="D9" s="49" t="s">
        <v>84</v>
      </c>
      <c r="E9" s="49" t="s">
        <v>85</v>
      </c>
      <c r="F9" s="49" t="s">
        <v>86</v>
      </c>
      <c r="G9" s="49" t="s">
        <v>87</v>
      </c>
      <c r="H9" s="49" t="s">
        <v>88</v>
      </c>
      <c r="I9" s="49" t="s">
        <v>89</v>
      </c>
      <c r="J9" s="49" t="s">
        <v>90</v>
      </c>
      <c r="K9" s="49" t="s">
        <v>91</v>
      </c>
      <c r="L9" s="49" t="s">
        <v>92</v>
      </c>
      <c r="M9" s="49" t="s">
        <v>93</v>
      </c>
      <c r="N9" s="238" t="s">
        <v>103</v>
      </c>
      <c r="O9" s="239"/>
    </row>
    <row r="10" spans="2:15" ht="11.25" customHeight="1">
      <c r="B10" s="228"/>
      <c r="C10" s="49" t="s">
        <v>94</v>
      </c>
      <c r="D10" s="49" t="s">
        <v>95</v>
      </c>
      <c r="E10" s="49" t="s">
        <v>96</v>
      </c>
      <c r="F10" s="49" t="s">
        <v>97</v>
      </c>
      <c r="G10" s="49" t="s">
        <v>97</v>
      </c>
      <c r="H10" s="49" t="s">
        <v>97</v>
      </c>
      <c r="I10" s="49" t="s">
        <v>98</v>
      </c>
      <c r="J10" s="49" t="s">
        <v>99</v>
      </c>
      <c r="K10" s="49" t="s">
        <v>100</v>
      </c>
      <c r="L10" s="49" t="s">
        <v>101</v>
      </c>
      <c r="M10" s="49" t="s">
        <v>97</v>
      </c>
      <c r="N10" s="238"/>
      <c r="O10" s="239"/>
    </row>
    <row r="11" spans="2:15" ht="9" customHeight="1">
      <c r="B11" s="105" t="s">
        <v>36</v>
      </c>
      <c r="C11" s="39"/>
      <c r="D11" s="39"/>
      <c r="E11" s="39">
        <v>96</v>
      </c>
      <c r="F11" s="39">
        <v>102</v>
      </c>
      <c r="G11" s="39"/>
      <c r="H11" s="39">
        <v>64</v>
      </c>
      <c r="I11" s="39">
        <v>46</v>
      </c>
      <c r="J11" s="39"/>
      <c r="K11" s="39">
        <v>24</v>
      </c>
      <c r="L11" s="39"/>
      <c r="M11" s="39">
        <v>72</v>
      </c>
      <c r="N11" s="84">
        <f t="shared" ref="N11:N27" si="0">SUM(C11:M11)</f>
        <v>404</v>
      </c>
      <c r="O11" s="163">
        <f>N11/$N$26</f>
        <v>5.3018372703412073E-2</v>
      </c>
    </row>
    <row r="12" spans="2:15" ht="9" customHeight="1">
      <c r="B12" s="104" t="s">
        <v>4</v>
      </c>
      <c r="C12" s="123"/>
      <c r="D12" s="123">
        <v>124</v>
      </c>
      <c r="E12" s="123">
        <v>124</v>
      </c>
      <c r="F12" s="123">
        <v>146</v>
      </c>
      <c r="G12" s="123"/>
      <c r="H12" s="123">
        <v>122</v>
      </c>
      <c r="I12" s="123">
        <v>36</v>
      </c>
      <c r="J12" s="123"/>
      <c r="K12" s="123">
        <v>8</v>
      </c>
      <c r="L12" s="123"/>
      <c r="M12" s="123">
        <v>176</v>
      </c>
      <c r="N12" s="123">
        <f t="shared" si="0"/>
        <v>736</v>
      </c>
      <c r="O12" s="164">
        <f>N12/$N$26</f>
        <v>9.658792650918635E-2</v>
      </c>
    </row>
    <row r="13" spans="2:15" ht="9" customHeight="1">
      <c r="B13" s="98" t="s">
        <v>80</v>
      </c>
      <c r="C13" s="39">
        <v>10</v>
      </c>
      <c r="D13" s="39">
        <v>20</v>
      </c>
      <c r="E13" s="39">
        <v>36</v>
      </c>
      <c r="F13" s="39">
        <v>42</v>
      </c>
      <c r="G13" s="39"/>
      <c r="H13" s="39">
        <v>50</v>
      </c>
      <c r="I13" s="39">
        <v>16</v>
      </c>
      <c r="J13" s="39"/>
      <c r="K13" s="39">
        <v>28</v>
      </c>
      <c r="L13" s="39">
        <v>18</v>
      </c>
      <c r="M13" s="39">
        <v>46</v>
      </c>
      <c r="N13" s="84">
        <f t="shared" si="0"/>
        <v>266</v>
      </c>
      <c r="O13" s="163">
        <f t="shared" ref="O13:O25" si="1">N13/$N$26</f>
        <v>3.4908136482939632E-2</v>
      </c>
    </row>
    <row r="14" spans="2:15" ht="9" customHeight="1">
      <c r="B14" s="104" t="s">
        <v>37</v>
      </c>
      <c r="C14" s="123"/>
      <c r="D14" s="123"/>
      <c r="E14" s="123">
        <v>100</v>
      </c>
      <c r="F14" s="123">
        <v>100</v>
      </c>
      <c r="G14" s="123"/>
      <c r="H14" s="123"/>
      <c r="I14" s="123"/>
      <c r="J14" s="123"/>
      <c r="K14" s="123"/>
      <c r="L14" s="123"/>
      <c r="M14" s="123">
        <v>100</v>
      </c>
      <c r="N14" s="123">
        <f t="shared" si="0"/>
        <v>300</v>
      </c>
      <c r="O14" s="164">
        <f t="shared" si="1"/>
        <v>3.937007874015748E-2</v>
      </c>
    </row>
    <row r="15" spans="2:15" ht="9" customHeight="1">
      <c r="B15" s="105" t="s">
        <v>131</v>
      </c>
      <c r="C15" s="39">
        <v>50</v>
      </c>
      <c r="D15" s="39">
        <v>72</v>
      </c>
      <c r="E15" s="39">
        <v>150</v>
      </c>
      <c r="F15" s="39">
        <v>250</v>
      </c>
      <c r="G15" s="39"/>
      <c r="H15" s="39">
        <v>108</v>
      </c>
      <c r="I15" s="39">
        <v>60</v>
      </c>
      <c r="J15" s="39"/>
      <c r="K15" s="39">
        <v>26</v>
      </c>
      <c r="L15" s="39"/>
      <c r="M15" s="39">
        <v>188</v>
      </c>
      <c r="N15" s="84">
        <f t="shared" si="0"/>
        <v>904</v>
      </c>
      <c r="O15" s="163">
        <f t="shared" si="1"/>
        <v>0.11863517060367454</v>
      </c>
    </row>
    <row r="16" spans="2:15" ht="9" customHeight="1">
      <c r="B16" s="104" t="s">
        <v>18</v>
      </c>
      <c r="C16" s="123"/>
      <c r="D16" s="123">
        <v>178</v>
      </c>
      <c r="E16" s="123">
        <v>77</v>
      </c>
      <c r="F16" s="123">
        <v>86</v>
      </c>
      <c r="G16" s="123"/>
      <c r="H16" s="123">
        <v>391</v>
      </c>
      <c r="I16" s="123">
        <v>14</v>
      </c>
      <c r="J16" s="123"/>
      <c r="K16" s="123">
        <v>626</v>
      </c>
      <c r="L16" s="123"/>
      <c r="M16" s="123">
        <v>197</v>
      </c>
      <c r="N16" s="123">
        <f t="shared" si="0"/>
        <v>1569</v>
      </c>
      <c r="O16" s="164">
        <f t="shared" si="1"/>
        <v>0.20590551181102362</v>
      </c>
    </row>
    <row r="17" spans="2:15" ht="9" customHeight="1">
      <c r="B17" s="105" t="s">
        <v>5</v>
      </c>
      <c r="C17" s="39"/>
      <c r="D17" s="39">
        <v>62</v>
      </c>
      <c r="E17" s="39">
        <v>36</v>
      </c>
      <c r="F17" s="39">
        <v>54</v>
      </c>
      <c r="G17" s="39"/>
      <c r="H17" s="39">
        <v>20</v>
      </c>
      <c r="I17" s="39"/>
      <c r="J17" s="39"/>
      <c r="K17" s="39"/>
      <c r="L17" s="39"/>
      <c r="M17" s="39">
        <v>58</v>
      </c>
      <c r="N17" s="84">
        <f t="shared" si="0"/>
        <v>230</v>
      </c>
      <c r="O17" s="163">
        <f t="shared" si="1"/>
        <v>3.0183727034120734E-2</v>
      </c>
    </row>
    <row r="18" spans="2:15" ht="9" customHeight="1">
      <c r="B18" s="104" t="s">
        <v>6</v>
      </c>
      <c r="C18" s="123"/>
      <c r="D18" s="123"/>
      <c r="E18" s="123">
        <v>250</v>
      </c>
      <c r="F18" s="123">
        <v>30</v>
      </c>
      <c r="G18" s="123"/>
      <c r="H18" s="123"/>
      <c r="I18" s="123"/>
      <c r="J18" s="123">
        <v>20</v>
      </c>
      <c r="K18" s="123">
        <v>50</v>
      </c>
      <c r="L18" s="123"/>
      <c r="M18" s="123">
        <v>50</v>
      </c>
      <c r="N18" s="123">
        <f t="shared" si="0"/>
        <v>400</v>
      </c>
      <c r="O18" s="164">
        <f t="shared" si="1"/>
        <v>5.2493438320209973E-2</v>
      </c>
    </row>
    <row r="19" spans="2:15" ht="9" customHeight="1">
      <c r="B19" s="105" t="s">
        <v>7</v>
      </c>
      <c r="C19" s="39"/>
      <c r="D19" s="39"/>
      <c r="E19" s="39">
        <v>52</v>
      </c>
      <c r="F19" s="39">
        <v>48</v>
      </c>
      <c r="G19" s="39"/>
      <c r="H19" s="39"/>
      <c r="I19" s="39"/>
      <c r="J19" s="39"/>
      <c r="K19" s="39"/>
      <c r="L19" s="39"/>
      <c r="M19" s="39"/>
      <c r="N19" s="84">
        <f t="shared" si="0"/>
        <v>100</v>
      </c>
      <c r="O19" s="163">
        <f t="shared" si="1"/>
        <v>1.3123359580052493E-2</v>
      </c>
    </row>
    <row r="20" spans="2:15" ht="9" customHeight="1">
      <c r="B20" s="104" t="s">
        <v>8</v>
      </c>
      <c r="C20" s="123"/>
      <c r="D20" s="123">
        <v>136</v>
      </c>
      <c r="E20" s="123">
        <v>120</v>
      </c>
      <c r="F20" s="123">
        <v>193</v>
      </c>
      <c r="G20" s="123"/>
      <c r="H20" s="123">
        <v>200</v>
      </c>
      <c r="I20" s="123">
        <v>8</v>
      </c>
      <c r="J20" s="123"/>
      <c r="K20" s="123"/>
      <c r="L20" s="123"/>
      <c r="M20" s="123">
        <v>238</v>
      </c>
      <c r="N20" s="123">
        <f t="shared" si="0"/>
        <v>895</v>
      </c>
      <c r="O20" s="164">
        <f t="shared" si="1"/>
        <v>0.11745406824146981</v>
      </c>
    </row>
    <row r="21" spans="2:15" ht="9" customHeight="1">
      <c r="B21" s="105" t="s">
        <v>14</v>
      </c>
      <c r="C21" s="61"/>
      <c r="D21" s="61"/>
      <c r="E21" s="61">
        <v>56</v>
      </c>
      <c r="F21" s="61">
        <v>44</v>
      </c>
      <c r="G21" s="61"/>
      <c r="H21" s="61"/>
      <c r="I21" s="61"/>
      <c r="J21" s="61"/>
      <c r="K21" s="61">
        <v>50</v>
      </c>
      <c r="L21" s="61"/>
      <c r="M21" s="61">
        <v>50</v>
      </c>
      <c r="N21" s="84">
        <f t="shared" si="0"/>
        <v>200</v>
      </c>
      <c r="O21" s="163">
        <f t="shared" si="1"/>
        <v>2.6246719160104987E-2</v>
      </c>
    </row>
    <row r="22" spans="2:15" ht="9" customHeight="1">
      <c r="B22" s="104" t="s">
        <v>15</v>
      </c>
      <c r="C22" s="123"/>
      <c r="D22" s="123">
        <v>144</v>
      </c>
      <c r="E22" s="123">
        <v>168</v>
      </c>
      <c r="F22" s="123">
        <v>60</v>
      </c>
      <c r="G22" s="123">
        <v>12</v>
      </c>
      <c r="H22" s="123">
        <v>78</v>
      </c>
      <c r="I22" s="123"/>
      <c r="J22" s="123"/>
      <c r="K22" s="123">
        <v>12</v>
      </c>
      <c r="L22" s="123"/>
      <c r="M22" s="123">
        <v>106</v>
      </c>
      <c r="N22" s="123">
        <f t="shared" si="0"/>
        <v>580</v>
      </c>
      <c r="O22" s="164">
        <f t="shared" si="1"/>
        <v>7.6115485564304461E-2</v>
      </c>
    </row>
    <row r="23" spans="2:15" ht="9" customHeight="1">
      <c r="B23" s="105" t="s">
        <v>16</v>
      </c>
      <c r="C23" s="39"/>
      <c r="D23" s="39">
        <v>84</v>
      </c>
      <c r="E23" s="39">
        <v>110</v>
      </c>
      <c r="F23" s="39">
        <v>48</v>
      </c>
      <c r="G23" s="39">
        <v>12</v>
      </c>
      <c r="H23" s="39">
        <v>54</v>
      </c>
      <c r="I23" s="39"/>
      <c r="J23" s="39"/>
      <c r="K23" s="39"/>
      <c r="L23" s="39"/>
      <c r="M23" s="39">
        <v>72</v>
      </c>
      <c r="N23" s="84">
        <f t="shared" si="0"/>
        <v>380</v>
      </c>
      <c r="O23" s="163">
        <f t="shared" si="1"/>
        <v>4.9868766404199474E-2</v>
      </c>
    </row>
    <row r="24" spans="2:15" ht="9" customHeight="1">
      <c r="B24" s="104" t="s">
        <v>41</v>
      </c>
      <c r="C24" s="123"/>
      <c r="D24" s="123"/>
      <c r="E24" s="123">
        <v>80</v>
      </c>
      <c r="F24" s="123">
        <v>78</v>
      </c>
      <c r="G24" s="123"/>
      <c r="H24" s="123">
        <v>74</v>
      </c>
      <c r="I24" s="123"/>
      <c r="J24" s="123"/>
      <c r="K24" s="123"/>
      <c r="L24" s="123"/>
      <c r="M24" s="123">
        <v>64</v>
      </c>
      <c r="N24" s="123">
        <f t="shared" si="0"/>
        <v>296</v>
      </c>
      <c r="O24" s="164">
        <f t="shared" si="1"/>
        <v>3.884514435695538E-2</v>
      </c>
    </row>
    <row r="25" spans="2:15" ht="9" customHeight="1">
      <c r="B25" s="105" t="s">
        <v>17</v>
      </c>
      <c r="C25" s="39"/>
      <c r="D25" s="39">
        <v>82</v>
      </c>
      <c r="E25" s="39">
        <v>86</v>
      </c>
      <c r="F25" s="39">
        <v>72</v>
      </c>
      <c r="G25" s="39">
        <v>12</v>
      </c>
      <c r="H25" s="39">
        <v>42</v>
      </c>
      <c r="I25" s="39"/>
      <c r="J25" s="39"/>
      <c r="K25" s="39">
        <v>24</v>
      </c>
      <c r="L25" s="39"/>
      <c r="M25" s="39">
        <v>42</v>
      </c>
      <c r="N25" s="84">
        <f t="shared" si="0"/>
        <v>360</v>
      </c>
      <c r="O25" s="163">
        <f t="shared" si="1"/>
        <v>4.7244094488188976E-2</v>
      </c>
    </row>
    <row r="26" spans="2:15" ht="18" customHeight="1">
      <c r="B26" s="165" t="s">
        <v>81</v>
      </c>
      <c r="C26" s="161">
        <f t="shared" ref="C26:J26" si="2">SUM(C11:C25)</f>
        <v>60</v>
      </c>
      <c r="D26" s="161">
        <f t="shared" si="2"/>
        <v>902</v>
      </c>
      <c r="E26" s="161">
        <f t="shared" si="2"/>
        <v>1541</v>
      </c>
      <c r="F26" s="161">
        <f t="shared" si="2"/>
        <v>1353</v>
      </c>
      <c r="G26" s="161">
        <f t="shared" si="2"/>
        <v>36</v>
      </c>
      <c r="H26" s="161">
        <f t="shared" si="2"/>
        <v>1203</v>
      </c>
      <c r="I26" s="161">
        <f t="shared" si="2"/>
        <v>180</v>
      </c>
      <c r="J26" s="161">
        <f t="shared" si="2"/>
        <v>20</v>
      </c>
      <c r="K26" s="161">
        <f>SUM(K11:K25)</f>
        <v>848</v>
      </c>
      <c r="L26" s="161">
        <f>SUM(L11:L25)</f>
        <v>18</v>
      </c>
      <c r="M26" s="161">
        <f>SUM(M11:M25)</f>
        <v>1459</v>
      </c>
      <c r="N26" s="161">
        <f t="shared" si="0"/>
        <v>7620</v>
      </c>
      <c r="O26" s="120">
        <f>SUM(O11:O25)</f>
        <v>1.0000000000000002</v>
      </c>
    </row>
    <row r="27" spans="2:15" ht="12.75" customHeight="1">
      <c r="B27" s="166" t="s">
        <v>82</v>
      </c>
      <c r="C27" s="122">
        <f>C26/$N$26</f>
        <v>7.874015748031496E-3</v>
      </c>
      <c r="D27" s="122">
        <f t="shared" ref="D27:M27" si="3">D26/$N$26</f>
        <v>0.1183727034120735</v>
      </c>
      <c r="E27" s="122">
        <f t="shared" si="3"/>
        <v>0.20223097112860891</v>
      </c>
      <c r="F27" s="122">
        <f t="shared" si="3"/>
        <v>0.17755905511811024</v>
      </c>
      <c r="G27" s="122">
        <f t="shared" si="3"/>
        <v>4.7244094488188976E-3</v>
      </c>
      <c r="H27" s="122">
        <f t="shared" si="3"/>
        <v>0.1578740157480315</v>
      </c>
      <c r="I27" s="122">
        <f t="shared" si="3"/>
        <v>2.3622047244094488E-2</v>
      </c>
      <c r="J27" s="122">
        <f t="shared" si="3"/>
        <v>2.6246719160104987E-3</v>
      </c>
      <c r="K27" s="122">
        <f t="shared" si="3"/>
        <v>0.11128608923884514</v>
      </c>
      <c r="L27" s="122">
        <f t="shared" si="3"/>
        <v>2.3622047244094488E-3</v>
      </c>
      <c r="M27" s="122">
        <f t="shared" si="3"/>
        <v>0.19146981627296589</v>
      </c>
      <c r="N27" s="160">
        <f t="shared" si="0"/>
        <v>0.99999999999999989</v>
      </c>
      <c r="O27" s="162"/>
    </row>
    <row r="28" spans="2:15" ht="15" customHeight="1">
      <c r="B28" s="210" t="str">
        <f>'Oferta de Juegos'!B27</f>
        <v>Al 31-01-2011</v>
      </c>
    </row>
    <row r="29" spans="2:15" ht="15" customHeight="1"/>
    <row r="30" spans="2:15" ht="15" customHeight="1"/>
  </sheetData>
  <mergeCells count="3">
    <mergeCell ref="B8:O8"/>
    <mergeCell ref="B9:B10"/>
    <mergeCell ref="N9:O10"/>
  </mergeCells>
  <pageMargins left="0.39370078740157483" right="0.39370078740157483" top="0.39370078740157483" bottom="0.78740157480314965" header="0.31496062992125984" footer="0.31496062992125984"/>
  <pageSetup scale="80"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41" t="s">
        <v>147</v>
      </c>
      <c r="C8" s="242"/>
      <c r="D8" s="242"/>
      <c r="E8" s="242"/>
      <c r="F8" s="242"/>
      <c r="G8" s="242"/>
      <c r="H8" s="242"/>
      <c r="I8" s="242"/>
      <c r="K8" s="60"/>
    </row>
    <row r="9" spans="2:11" s="54" customFormat="1" ht="15" customHeight="1">
      <c r="B9" s="228" t="s">
        <v>13</v>
      </c>
      <c r="C9" s="229" t="s">
        <v>112</v>
      </c>
      <c r="D9" s="230" t="s">
        <v>133</v>
      </c>
      <c r="E9" s="231"/>
      <c r="F9" s="232"/>
      <c r="G9" s="233" t="s">
        <v>134</v>
      </c>
      <c r="H9" s="229" t="s">
        <v>109</v>
      </c>
      <c r="I9" s="233" t="s">
        <v>135</v>
      </c>
      <c r="K9" s="60"/>
    </row>
    <row r="10" spans="2:11" s="54" customFormat="1" ht="24" customHeight="1">
      <c r="B10" s="228"/>
      <c r="C10" s="229"/>
      <c r="D10" s="177" t="s">
        <v>105</v>
      </c>
      <c r="E10" s="179" t="s">
        <v>106</v>
      </c>
      <c r="F10" s="178" t="s">
        <v>107</v>
      </c>
      <c r="G10" s="233"/>
      <c r="H10" s="229"/>
      <c r="I10" s="233"/>
    </row>
    <row r="11" spans="2:11" s="54" customFormat="1" ht="9" customHeight="1">
      <c r="B11" s="105" t="s">
        <v>36</v>
      </c>
      <c r="C11" s="39" t="s">
        <v>116</v>
      </c>
      <c r="D11" s="180">
        <v>42</v>
      </c>
      <c r="E11" s="180">
        <v>98</v>
      </c>
      <c r="F11" s="180">
        <v>10</v>
      </c>
      <c r="G11" s="180">
        <v>404</v>
      </c>
      <c r="H11" s="180">
        <v>136</v>
      </c>
      <c r="I11" s="180">
        <f>SUM(D11:H11)</f>
        <v>690</v>
      </c>
    </row>
    <row r="12" spans="2:11" s="54" customFormat="1" ht="9" customHeight="1">
      <c r="B12" s="104" t="s">
        <v>4</v>
      </c>
      <c r="C12" s="123" t="s">
        <v>117</v>
      </c>
      <c r="D12" s="182">
        <v>70</v>
      </c>
      <c r="E12" s="182">
        <v>262</v>
      </c>
      <c r="F12" s="182">
        <v>24</v>
      </c>
      <c r="G12" s="182">
        <v>736</v>
      </c>
      <c r="H12" s="182">
        <v>248</v>
      </c>
      <c r="I12" s="182">
        <f>SUM(D12:H12)</f>
        <v>1340</v>
      </c>
    </row>
    <row r="13" spans="2:11" s="54" customFormat="1" ht="9" customHeight="1">
      <c r="B13" s="183" t="s">
        <v>80</v>
      </c>
      <c r="C13" s="39" t="s">
        <v>118</v>
      </c>
      <c r="D13" s="180">
        <v>28</v>
      </c>
      <c r="E13" s="180">
        <v>60</v>
      </c>
      <c r="F13" s="180">
        <v>10</v>
      </c>
      <c r="G13" s="180">
        <v>266</v>
      </c>
      <c r="H13" s="180">
        <v>357</v>
      </c>
      <c r="I13" s="180">
        <f t="shared" ref="I13:I25" si="0">SUM(D13:H13)</f>
        <v>721</v>
      </c>
    </row>
    <row r="14" spans="2:11" s="54" customFormat="1" ht="9" customHeight="1">
      <c r="B14" s="104" t="s">
        <v>37</v>
      </c>
      <c r="C14" s="123" t="s">
        <v>119</v>
      </c>
      <c r="D14" s="182">
        <v>49</v>
      </c>
      <c r="E14" s="182">
        <v>72</v>
      </c>
      <c r="F14" s="182">
        <v>10</v>
      </c>
      <c r="G14" s="182">
        <v>300</v>
      </c>
      <c r="H14" s="182">
        <v>296</v>
      </c>
      <c r="I14" s="182">
        <f t="shared" si="0"/>
        <v>727</v>
      </c>
    </row>
    <row r="15" spans="2:11" s="54" customFormat="1" ht="9" customHeight="1">
      <c r="B15" s="105" t="s">
        <v>131</v>
      </c>
      <c r="C15" s="39" t="s">
        <v>120</v>
      </c>
      <c r="D15" s="180">
        <v>63</v>
      </c>
      <c r="E15" s="180">
        <v>326</v>
      </c>
      <c r="F15" s="180">
        <v>20</v>
      </c>
      <c r="G15" s="180">
        <v>904</v>
      </c>
      <c r="H15" s="180">
        <v>200</v>
      </c>
      <c r="I15" s="180">
        <f t="shared" si="0"/>
        <v>1513</v>
      </c>
    </row>
    <row r="16" spans="2:11" s="54" customFormat="1" ht="9" customHeight="1">
      <c r="B16" s="104" t="s">
        <v>18</v>
      </c>
      <c r="C16" s="123" t="s">
        <v>121</v>
      </c>
      <c r="D16" s="182">
        <v>196</v>
      </c>
      <c r="E16" s="182">
        <v>387</v>
      </c>
      <c r="F16" s="182">
        <v>24</v>
      </c>
      <c r="G16" s="182">
        <v>1569</v>
      </c>
      <c r="H16" s="182">
        <v>300</v>
      </c>
      <c r="I16" s="182">
        <f t="shared" si="0"/>
        <v>2476</v>
      </c>
    </row>
    <row r="17" spans="1:247" s="54" customFormat="1" ht="9" customHeight="1">
      <c r="B17" s="105" t="s">
        <v>5</v>
      </c>
      <c r="C17" s="39" t="s">
        <v>122</v>
      </c>
      <c r="D17" s="180">
        <v>35</v>
      </c>
      <c r="E17" s="180">
        <v>94</v>
      </c>
      <c r="F17" s="180">
        <v>7</v>
      </c>
      <c r="G17" s="180">
        <v>230</v>
      </c>
      <c r="H17" s="180">
        <v>60</v>
      </c>
      <c r="I17" s="180">
        <f t="shared" si="0"/>
        <v>426</v>
      </c>
    </row>
    <row r="18" spans="1:247" s="54" customFormat="1" ht="9" customHeight="1">
      <c r="B18" s="104" t="s">
        <v>6</v>
      </c>
      <c r="C18" s="123" t="s">
        <v>123</v>
      </c>
      <c r="D18" s="182">
        <v>28</v>
      </c>
      <c r="E18" s="182">
        <v>67</v>
      </c>
      <c r="F18" s="182">
        <v>10</v>
      </c>
      <c r="G18" s="182">
        <v>400</v>
      </c>
      <c r="H18" s="182">
        <v>60</v>
      </c>
      <c r="I18" s="182">
        <f t="shared" si="0"/>
        <v>565</v>
      </c>
    </row>
    <row r="19" spans="1:247" s="54" customFormat="1" ht="9" customHeight="1">
      <c r="B19" s="105" t="s">
        <v>7</v>
      </c>
      <c r="C19" s="39" t="s">
        <v>124</v>
      </c>
      <c r="D19" s="180">
        <v>21</v>
      </c>
      <c r="E19" s="180">
        <v>72</v>
      </c>
      <c r="F19" s="180">
        <v>10</v>
      </c>
      <c r="G19" s="180">
        <v>100</v>
      </c>
      <c r="H19" s="180">
        <v>80</v>
      </c>
      <c r="I19" s="180">
        <f t="shared" si="0"/>
        <v>283</v>
      </c>
    </row>
    <row r="20" spans="1:247" s="54" customFormat="1" ht="9" customHeight="1">
      <c r="B20" s="104" t="s">
        <v>8</v>
      </c>
      <c r="C20" s="123" t="s">
        <v>125</v>
      </c>
      <c r="D20" s="182">
        <v>70</v>
      </c>
      <c r="E20" s="182">
        <v>281</v>
      </c>
      <c r="F20" s="182">
        <v>20</v>
      </c>
      <c r="G20" s="182">
        <v>895</v>
      </c>
      <c r="H20" s="182">
        <v>336</v>
      </c>
      <c r="I20" s="182">
        <f t="shared" si="0"/>
        <v>1602</v>
      </c>
    </row>
    <row r="21" spans="1:247" s="54" customFormat="1" ht="9" customHeight="1">
      <c r="B21" s="105" t="s">
        <v>14</v>
      </c>
      <c r="C21" s="61" t="s">
        <v>126</v>
      </c>
      <c r="D21" s="181">
        <v>28</v>
      </c>
      <c r="E21" s="181">
        <v>41</v>
      </c>
      <c r="F21" s="181">
        <v>7</v>
      </c>
      <c r="G21" s="181">
        <v>200</v>
      </c>
      <c r="H21" s="181">
        <v>40</v>
      </c>
      <c r="I21" s="180">
        <f t="shared" si="0"/>
        <v>316</v>
      </c>
    </row>
    <row r="22" spans="1:247" s="54" customFormat="1" ht="9" customHeight="1">
      <c r="B22" s="104" t="s">
        <v>15</v>
      </c>
      <c r="C22" s="123" t="s">
        <v>127</v>
      </c>
      <c r="D22" s="182">
        <v>42</v>
      </c>
      <c r="E22" s="182">
        <v>182</v>
      </c>
      <c r="F22" s="182">
        <v>24</v>
      </c>
      <c r="G22" s="182">
        <v>580</v>
      </c>
      <c r="H22" s="182">
        <v>352</v>
      </c>
      <c r="I22" s="182">
        <f t="shared" si="0"/>
        <v>1180</v>
      </c>
    </row>
    <row r="23" spans="1:247" s="54" customFormat="1" ht="9" customHeight="1">
      <c r="B23" s="105" t="s">
        <v>16</v>
      </c>
      <c r="C23" s="39" t="s">
        <v>128</v>
      </c>
      <c r="D23" s="180">
        <v>35</v>
      </c>
      <c r="E23" s="180">
        <v>118</v>
      </c>
      <c r="F23" s="180">
        <v>17</v>
      </c>
      <c r="G23" s="180">
        <v>380</v>
      </c>
      <c r="H23" s="180">
        <v>200</v>
      </c>
      <c r="I23" s="180">
        <f t="shared" si="0"/>
        <v>750</v>
      </c>
    </row>
    <row r="24" spans="1:247" s="54" customFormat="1" ht="9" customHeight="1">
      <c r="B24" s="104" t="s">
        <v>41</v>
      </c>
      <c r="C24" s="123" t="s">
        <v>129</v>
      </c>
      <c r="D24" s="182">
        <v>42</v>
      </c>
      <c r="E24" s="182">
        <v>103</v>
      </c>
      <c r="F24" s="182">
        <v>10</v>
      </c>
      <c r="G24" s="182">
        <v>296</v>
      </c>
      <c r="H24" s="182">
        <v>108</v>
      </c>
      <c r="I24" s="182">
        <f t="shared" si="0"/>
        <v>559</v>
      </c>
    </row>
    <row r="25" spans="1:247" s="54" customFormat="1" ht="9" customHeight="1">
      <c r="B25" s="105" t="s">
        <v>17</v>
      </c>
      <c r="C25" s="39" t="s">
        <v>130</v>
      </c>
      <c r="D25" s="180">
        <v>35</v>
      </c>
      <c r="E25" s="180">
        <v>98</v>
      </c>
      <c r="F25" s="180">
        <v>17</v>
      </c>
      <c r="G25" s="180">
        <v>360</v>
      </c>
      <c r="H25" s="180">
        <v>200</v>
      </c>
      <c r="I25" s="180">
        <f t="shared" si="0"/>
        <v>710</v>
      </c>
    </row>
    <row r="26" spans="1:247" s="176" customFormat="1" ht="18" customHeight="1">
      <c r="A26" s="82"/>
      <c r="B26" s="184" t="s">
        <v>3</v>
      </c>
      <c r="C26" s="185"/>
      <c r="D26" s="186">
        <f t="shared" ref="D26:H26" si="1">SUM(D11:D25)</f>
        <v>784</v>
      </c>
      <c r="E26" s="186">
        <f t="shared" si="1"/>
        <v>2261</v>
      </c>
      <c r="F26" s="186">
        <f t="shared" si="1"/>
        <v>220</v>
      </c>
      <c r="G26" s="186">
        <f t="shared" si="1"/>
        <v>7620</v>
      </c>
      <c r="H26" s="187">
        <f t="shared" si="1"/>
        <v>2973</v>
      </c>
      <c r="I26" s="187">
        <f t="shared" ref="I26" si="2">SUM(I11:I25)</f>
        <v>13858</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11" t="str">
        <f>'Oferta de Juegos'!B27</f>
        <v>Al 31-01-2011</v>
      </c>
      <c r="I27" s="59"/>
    </row>
    <row r="28" spans="1:247" s="54" customFormat="1" ht="22.5" customHeight="1">
      <c r="B28" s="241" t="s">
        <v>151</v>
      </c>
      <c r="C28" s="242"/>
      <c r="D28" s="242"/>
      <c r="E28" s="242"/>
      <c r="F28" s="242"/>
      <c r="G28" s="242"/>
      <c r="H28" s="242"/>
      <c r="I28" s="219"/>
      <c r="J28" s="60"/>
    </row>
    <row r="29" spans="1:247" s="54" customFormat="1" ht="15" customHeight="1">
      <c r="B29" s="243" t="s">
        <v>13</v>
      </c>
      <c r="C29" s="229" t="s">
        <v>112</v>
      </c>
      <c r="D29" s="230" t="s">
        <v>133</v>
      </c>
      <c r="E29" s="231"/>
      <c r="F29" s="232"/>
      <c r="G29" s="229" t="s">
        <v>134</v>
      </c>
      <c r="H29" s="229" t="s">
        <v>109</v>
      </c>
      <c r="I29" s="240"/>
      <c r="J29" s="60"/>
    </row>
    <row r="30" spans="1:247" s="54" customFormat="1" ht="24" customHeight="1">
      <c r="B30" s="243"/>
      <c r="C30" s="229"/>
      <c r="D30" s="177" t="s">
        <v>105</v>
      </c>
      <c r="E30" s="179" t="s">
        <v>106</v>
      </c>
      <c r="F30" s="178" t="s">
        <v>107</v>
      </c>
      <c r="G30" s="229"/>
      <c r="H30" s="229"/>
      <c r="I30" s="240"/>
      <c r="J30" s="60"/>
    </row>
    <row r="31" spans="1:247" s="54" customFormat="1" ht="9" customHeight="1">
      <c r="B31" s="105" t="s">
        <v>36</v>
      </c>
      <c r="C31" s="39" t="s">
        <v>116</v>
      </c>
      <c r="D31" s="180">
        <v>50462.559999999998</v>
      </c>
      <c r="E31" s="180">
        <v>40257.32</v>
      </c>
      <c r="F31" s="180">
        <v>14108.06</v>
      </c>
      <c r="G31" s="180">
        <v>57662.29</v>
      </c>
      <c r="H31" s="180">
        <v>624.76</v>
      </c>
      <c r="I31" s="218"/>
    </row>
    <row r="32" spans="1:247" s="54" customFormat="1" ht="9" customHeight="1">
      <c r="B32" s="104" t="s">
        <v>4</v>
      </c>
      <c r="C32" s="123" t="s">
        <v>117</v>
      </c>
      <c r="D32" s="182">
        <v>52864.06</v>
      </c>
      <c r="E32" s="182">
        <v>28197.47</v>
      </c>
      <c r="F32" s="182">
        <v>9238.58</v>
      </c>
      <c r="G32" s="182">
        <v>68114.23</v>
      </c>
      <c r="H32" s="182">
        <v>1880.93</v>
      </c>
      <c r="I32" s="220"/>
    </row>
    <row r="33" spans="1:247" s="54" customFormat="1" ht="9" customHeight="1">
      <c r="B33" s="183" t="s">
        <v>80</v>
      </c>
      <c r="C33" s="39" t="s">
        <v>118</v>
      </c>
      <c r="D33" s="180">
        <v>45847.35</v>
      </c>
      <c r="E33" s="180">
        <v>38731.449999999997</v>
      </c>
      <c r="F33" s="180">
        <v>37356.449999999997</v>
      </c>
      <c r="G33" s="180">
        <v>66939</v>
      </c>
      <c r="H33" s="180">
        <v>223.54</v>
      </c>
      <c r="I33" s="218"/>
    </row>
    <row r="34" spans="1:247" s="54" customFormat="1" ht="9" customHeight="1">
      <c r="B34" s="104" t="s">
        <v>37</v>
      </c>
      <c r="C34" s="123" t="s">
        <v>119</v>
      </c>
      <c r="D34" s="182">
        <v>21395.33</v>
      </c>
      <c r="E34" s="182">
        <v>28211.87</v>
      </c>
      <c r="F34" s="182">
        <v>4988.0600000000004</v>
      </c>
      <c r="G34" s="182">
        <v>43891.18</v>
      </c>
      <c r="H34" s="182">
        <v>150.74</v>
      </c>
      <c r="I34" s="220"/>
    </row>
    <row r="35" spans="1:247" s="54" customFormat="1" ht="9" customHeight="1">
      <c r="B35" s="105" t="s">
        <v>131</v>
      </c>
      <c r="C35" s="39" t="s">
        <v>120</v>
      </c>
      <c r="D35" s="180">
        <v>62708.81</v>
      </c>
      <c r="E35" s="180">
        <v>53033.7</v>
      </c>
      <c r="F35" s="180">
        <v>2280</v>
      </c>
      <c r="G35" s="180">
        <v>46418.94</v>
      </c>
      <c r="H35" s="180">
        <v>216.85</v>
      </c>
      <c r="I35" s="218"/>
    </row>
    <row r="36" spans="1:247" s="54" customFormat="1" ht="9" customHeight="1">
      <c r="B36" s="104" t="s">
        <v>18</v>
      </c>
      <c r="C36" s="123" t="s">
        <v>121</v>
      </c>
      <c r="D36" s="182">
        <v>100057.73</v>
      </c>
      <c r="E36" s="182">
        <v>90198.15</v>
      </c>
      <c r="F36" s="182">
        <v>49548.66</v>
      </c>
      <c r="G36" s="182">
        <v>77843.649999999994</v>
      </c>
      <c r="H36" s="182">
        <v>721.98</v>
      </c>
      <c r="I36" s="220"/>
    </row>
    <row r="37" spans="1:247" s="54" customFormat="1" ht="9" customHeight="1">
      <c r="B37" s="105" t="s">
        <v>5</v>
      </c>
      <c r="C37" s="39" t="s">
        <v>122</v>
      </c>
      <c r="D37" s="180">
        <v>37618.89</v>
      </c>
      <c r="E37" s="180">
        <v>34047.360000000001</v>
      </c>
      <c r="F37" s="180">
        <v>6540.55</v>
      </c>
      <c r="G37" s="180">
        <v>43769.16</v>
      </c>
      <c r="H37" s="180">
        <v>2319.92</v>
      </c>
      <c r="I37" s="218"/>
    </row>
    <row r="38" spans="1:247" s="54" customFormat="1" ht="9" customHeight="1">
      <c r="B38" s="104" t="s">
        <v>6</v>
      </c>
      <c r="C38" s="123" t="s">
        <v>123</v>
      </c>
      <c r="D38" s="182">
        <v>55194.12</v>
      </c>
      <c r="E38" s="182">
        <v>43815.45</v>
      </c>
      <c r="F38" s="182">
        <v>17816.13</v>
      </c>
      <c r="G38" s="182">
        <v>46916.34</v>
      </c>
      <c r="H38" s="182">
        <v>0</v>
      </c>
      <c r="I38" s="220"/>
    </row>
    <row r="39" spans="1:247" s="54" customFormat="1" ht="9" customHeight="1">
      <c r="B39" s="105" t="s">
        <v>7</v>
      </c>
      <c r="C39" s="39" t="s">
        <v>124</v>
      </c>
      <c r="D39" s="180">
        <v>10556.07</v>
      </c>
      <c r="E39" s="180">
        <v>4294.58</v>
      </c>
      <c r="F39" s="180">
        <v>48.39</v>
      </c>
      <c r="G39" s="180">
        <v>13431.87</v>
      </c>
      <c r="H39" s="180">
        <v>0</v>
      </c>
      <c r="I39" s="218"/>
    </row>
    <row r="40" spans="1:247" s="54" customFormat="1" ht="9" customHeight="1">
      <c r="B40" s="104" t="s">
        <v>8</v>
      </c>
      <c r="C40" s="123" t="s">
        <v>125</v>
      </c>
      <c r="D40" s="182">
        <v>50437.79</v>
      </c>
      <c r="E40" s="182">
        <v>26552.37</v>
      </c>
      <c r="F40" s="182">
        <v>17249.84</v>
      </c>
      <c r="G40" s="182">
        <v>72152.31</v>
      </c>
      <c r="H40" s="182">
        <v>1100.03</v>
      </c>
      <c r="I40" s="220"/>
    </row>
    <row r="41" spans="1:247" s="54" customFormat="1" ht="9" customHeight="1">
      <c r="B41" s="105" t="s">
        <v>14</v>
      </c>
      <c r="C41" s="61" t="s">
        <v>126</v>
      </c>
      <c r="D41" s="181">
        <v>37704.49</v>
      </c>
      <c r="E41" s="181">
        <v>44093.63</v>
      </c>
      <c r="F41" s="181">
        <v>21123.27</v>
      </c>
      <c r="G41" s="181">
        <v>31229.34</v>
      </c>
      <c r="H41" s="181">
        <v>4525.16</v>
      </c>
      <c r="I41" s="218"/>
    </row>
    <row r="42" spans="1:247" s="54" customFormat="1" ht="9" customHeight="1">
      <c r="B42" s="104" t="s">
        <v>15</v>
      </c>
      <c r="C42" s="123" t="s">
        <v>127</v>
      </c>
      <c r="D42" s="182">
        <v>35678.19</v>
      </c>
      <c r="E42" s="182">
        <v>19558.150000000001</v>
      </c>
      <c r="F42" s="182">
        <v>8948.1200000000008</v>
      </c>
      <c r="G42" s="182">
        <v>61427.33</v>
      </c>
      <c r="H42" s="182">
        <v>72.569999999999993</v>
      </c>
      <c r="I42" s="220"/>
    </row>
    <row r="43" spans="1:247" s="54" customFormat="1" ht="9" customHeight="1">
      <c r="B43" s="105" t="s">
        <v>16</v>
      </c>
      <c r="C43" s="39" t="s">
        <v>128</v>
      </c>
      <c r="D43" s="180">
        <v>52662.67</v>
      </c>
      <c r="E43" s="180">
        <v>15139.83</v>
      </c>
      <c r="F43" s="180">
        <v>2472.6799999999998</v>
      </c>
      <c r="G43" s="180">
        <v>53177.88</v>
      </c>
      <c r="H43" s="180">
        <v>75.34</v>
      </c>
      <c r="I43" s="218"/>
    </row>
    <row r="44" spans="1:247" s="54" customFormat="1" ht="9" customHeight="1">
      <c r="B44" s="104" t="s">
        <v>41</v>
      </c>
      <c r="C44" s="123" t="s">
        <v>129</v>
      </c>
      <c r="D44" s="182">
        <v>33124.620000000003</v>
      </c>
      <c r="E44" s="182">
        <v>23762.84</v>
      </c>
      <c r="F44" s="182">
        <v>14998.39</v>
      </c>
      <c r="G44" s="182">
        <v>53151.35</v>
      </c>
      <c r="H44" s="182">
        <v>931.01</v>
      </c>
      <c r="I44" s="220"/>
    </row>
    <row r="45" spans="1:247" s="54" customFormat="1" ht="9" customHeight="1">
      <c r="B45" s="105" t="s">
        <v>17</v>
      </c>
      <c r="C45" s="39" t="s">
        <v>130</v>
      </c>
      <c r="D45" s="180">
        <v>27192.63</v>
      </c>
      <c r="E45" s="180">
        <v>12029</v>
      </c>
      <c r="F45" s="180">
        <v>6858.44</v>
      </c>
      <c r="G45" s="180">
        <v>79620.710000000006</v>
      </c>
      <c r="H45" s="180">
        <v>778.4</v>
      </c>
      <c r="I45" s="218"/>
    </row>
    <row r="46" spans="1:247" s="176" customFormat="1" ht="18" customHeight="1">
      <c r="A46" s="82"/>
      <c r="B46" s="184" t="s">
        <v>3</v>
      </c>
      <c r="C46" s="185"/>
      <c r="D46" s="186">
        <v>57485.68</v>
      </c>
      <c r="E46" s="186">
        <v>40942.33</v>
      </c>
      <c r="F46" s="186">
        <v>17997.07</v>
      </c>
      <c r="G46" s="187">
        <v>61644.45</v>
      </c>
      <c r="H46" s="186">
        <v>646.64</v>
      </c>
      <c r="I46" s="221"/>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11" t="s">
        <v>150</v>
      </c>
    </row>
    <row r="48" spans="1:247" s="54" customFormat="1" ht="22.5" customHeight="1">
      <c r="B48" s="241" t="s">
        <v>148</v>
      </c>
      <c r="C48" s="242"/>
      <c r="D48" s="242"/>
      <c r="E48" s="242"/>
      <c r="F48" s="242"/>
      <c r="G48" s="242"/>
      <c r="H48" s="242"/>
      <c r="I48" s="219"/>
    </row>
    <row r="49" spans="2:10" s="54" customFormat="1" ht="15" customHeight="1">
      <c r="B49" s="243" t="s">
        <v>13</v>
      </c>
      <c r="C49" s="229" t="s">
        <v>112</v>
      </c>
      <c r="D49" s="230" t="s">
        <v>133</v>
      </c>
      <c r="E49" s="231"/>
      <c r="F49" s="232"/>
      <c r="G49" s="229" t="s">
        <v>134</v>
      </c>
      <c r="H49" s="229" t="s">
        <v>109</v>
      </c>
      <c r="I49" s="240"/>
      <c r="J49" s="60"/>
    </row>
    <row r="50" spans="2:10" s="54" customFormat="1" ht="24" customHeight="1">
      <c r="B50" s="243"/>
      <c r="C50" s="229"/>
      <c r="D50" s="177" t="s">
        <v>105</v>
      </c>
      <c r="E50" s="179" t="s">
        <v>106</v>
      </c>
      <c r="F50" s="178" t="s">
        <v>107</v>
      </c>
      <c r="G50" s="229"/>
      <c r="H50" s="229"/>
      <c r="I50" s="240"/>
    </row>
    <row r="51" spans="2:10" s="54" customFormat="1" ht="9" customHeight="1">
      <c r="B51" s="105" t="s">
        <v>36</v>
      </c>
      <c r="C51" s="39" t="s">
        <v>116</v>
      </c>
      <c r="D51" s="213">
        <v>103.1</v>
      </c>
      <c r="E51" s="213">
        <v>82.25</v>
      </c>
      <c r="F51" s="213">
        <v>28.82</v>
      </c>
      <c r="G51" s="213">
        <v>117.81</v>
      </c>
      <c r="H51" s="213">
        <v>1.28</v>
      </c>
      <c r="I51" s="223"/>
    </row>
    <row r="52" spans="2:10" s="54" customFormat="1" ht="9" customHeight="1">
      <c r="B52" s="104" t="s">
        <v>4</v>
      </c>
      <c r="C52" s="123" t="s">
        <v>117</v>
      </c>
      <c r="D52" s="214">
        <v>108.01</v>
      </c>
      <c r="E52" s="214">
        <v>57.61</v>
      </c>
      <c r="F52" s="214">
        <v>18.88</v>
      </c>
      <c r="G52" s="214">
        <v>139.16999999999999</v>
      </c>
      <c r="H52" s="214">
        <v>3.84</v>
      </c>
      <c r="I52" s="222"/>
    </row>
    <row r="53" spans="2:10" s="54" customFormat="1" ht="9" customHeight="1">
      <c r="B53" s="183" t="s">
        <v>80</v>
      </c>
      <c r="C53" s="39" t="s">
        <v>118</v>
      </c>
      <c r="D53" s="213">
        <v>93.67</v>
      </c>
      <c r="E53" s="213">
        <v>79.13</v>
      </c>
      <c r="F53" s="213">
        <v>76.319999999999993</v>
      </c>
      <c r="G53" s="213">
        <v>136.77000000000001</v>
      </c>
      <c r="H53" s="213">
        <v>0.46</v>
      </c>
      <c r="I53" s="223"/>
    </row>
    <row r="54" spans="2:10" s="54" customFormat="1" ht="9" customHeight="1">
      <c r="B54" s="104" t="s">
        <v>37</v>
      </c>
      <c r="C54" s="123" t="s">
        <v>119</v>
      </c>
      <c r="D54" s="214">
        <v>43.71</v>
      </c>
      <c r="E54" s="214">
        <v>57.64</v>
      </c>
      <c r="F54" s="214">
        <v>10.19</v>
      </c>
      <c r="G54" s="214">
        <v>89.68</v>
      </c>
      <c r="H54" s="214">
        <v>0.31</v>
      </c>
      <c r="I54" s="222"/>
    </row>
    <row r="55" spans="2:10" s="54" customFormat="1" ht="9" customHeight="1">
      <c r="B55" s="105" t="s">
        <v>131</v>
      </c>
      <c r="C55" s="39" t="s">
        <v>120</v>
      </c>
      <c r="D55" s="213">
        <v>128.12</v>
      </c>
      <c r="E55" s="213">
        <v>108.36</v>
      </c>
      <c r="F55" s="213">
        <v>75.930000000000007</v>
      </c>
      <c r="G55" s="213">
        <v>94.84</v>
      </c>
      <c r="H55" s="213">
        <v>0.44</v>
      </c>
      <c r="I55" s="223"/>
    </row>
    <row r="56" spans="2:10" s="54" customFormat="1" ht="9" customHeight="1">
      <c r="B56" s="104" t="s">
        <v>18</v>
      </c>
      <c r="C56" s="123" t="s">
        <v>121</v>
      </c>
      <c r="D56" s="214">
        <v>204.43</v>
      </c>
      <c r="E56" s="214">
        <v>184.29</v>
      </c>
      <c r="F56" s="214">
        <v>101.24</v>
      </c>
      <c r="G56" s="214">
        <v>159.05000000000001</v>
      </c>
      <c r="H56" s="214">
        <v>1.48</v>
      </c>
      <c r="I56" s="222"/>
    </row>
    <row r="57" spans="2:10" s="54" customFormat="1" ht="9" customHeight="1">
      <c r="B57" s="105" t="s">
        <v>5</v>
      </c>
      <c r="C57" s="39" t="s">
        <v>122</v>
      </c>
      <c r="D57" s="213">
        <v>76.86</v>
      </c>
      <c r="E57" s="213">
        <v>69.56</v>
      </c>
      <c r="F57" s="213">
        <v>13.36</v>
      </c>
      <c r="G57" s="213">
        <v>89.43</v>
      </c>
      <c r="H57" s="213">
        <v>4.74</v>
      </c>
      <c r="I57" s="223"/>
    </row>
    <row r="58" spans="2:10" s="54" customFormat="1" ht="9" customHeight="1">
      <c r="B58" s="104" t="s">
        <v>6</v>
      </c>
      <c r="C58" s="123" t="s">
        <v>123</v>
      </c>
      <c r="D58" s="214">
        <v>112.77</v>
      </c>
      <c r="E58" s="214">
        <v>89.52</v>
      </c>
      <c r="F58" s="214">
        <v>36.4</v>
      </c>
      <c r="G58" s="214">
        <v>95.86</v>
      </c>
      <c r="H58" s="214">
        <v>0</v>
      </c>
      <c r="I58" s="222"/>
    </row>
    <row r="59" spans="2:10" s="54" customFormat="1" ht="9" customHeight="1">
      <c r="B59" s="105" t="s">
        <v>7</v>
      </c>
      <c r="C59" s="39" t="s">
        <v>124</v>
      </c>
      <c r="D59" s="213">
        <v>21.57</v>
      </c>
      <c r="E59" s="213">
        <v>8.77</v>
      </c>
      <c r="F59" s="213">
        <v>0.1</v>
      </c>
      <c r="G59" s="213">
        <v>27.44</v>
      </c>
      <c r="H59" s="213">
        <v>0</v>
      </c>
      <c r="I59" s="223"/>
    </row>
    <row r="60" spans="2:10" s="54" customFormat="1" ht="9" customHeight="1">
      <c r="B60" s="104" t="s">
        <v>8</v>
      </c>
      <c r="C60" s="123" t="s">
        <v>125</v>
      </c>
      <c r="D60" s="214">
        <v>103.05</v>
      </c>
      <c r="E60" s="214">
        <v>54.25</v>
      </c>
      <c r="F60" s="214">
        <v>35.24</v>
      </c>
      <c r="G60" s="214">
        <v>147.41999999999999</v>
      </c>
      <c r="H60" s="214">
        <v>2.25</v>
      </c>
      <c r="I60" s="222"/>
    </row>
    <row r="61" spans="2:10" s="54" customFormat="1" ht="9" customHeight="1">
      <c r="B61" s="105" t="s">
        <v>14</v>
      </c>
      <c r="C61" s="61" t="s">
        <v>126</v>
      </c>
      <c r="D61" s="215">
        <v>77.040000000000006</v>
      </c>
      <c r="E61" s="215">
        <v>90.09</v>
      </c>
      <c r="F61" s="215">
        <v>43.16</v>
      </c>
      <c r="G61" s="215">
        <v>63.81</v>
      </c>
      <c r="H61" s="215">
        <v>9.25</v>
      </c>
      <c r="I61" s="223"/>
    </row>
    <row r="62" spans="2:10" s="54" customFormat="1" ht="9" customHeight="1">
      <c r="B62" s="104" t="s">
        <v>15</v>
      </c>
      <c r="C62" s="123" t="s">
        <v>127</v>
      </c>
      <c r="D62" s="214">
        <v>72.900000000000006</v>
      </c>
      <c r="E62" s="214">
        <v>39.96</v>
      </c>
      <c r="F62" s="214">
        <v>18.28</v>
      </c>
      <c r="G62" s="214">
        <v>125.51</v>
      </c>
      <c r="H62" s="214">
        <v>0.15</v>
      </c>
      <c r="I62" s="222"/>
    </row>
    <row r="63" spans="2:10" s="54" customFormat="1" ht="9" customHeight="1">
      <c r="B63" s="105" t="s">
        <v>16</v>
      </c>
      <c r="C63" s="39" t="s">
        <v>128</v>
      </c>
      <c r="D63" s="213">
        <v>107.6</v>
      </c>
      <c r="E63" s="213">
        <v>30.93</v>
      </c>
      <c r="F63" s="213">
        <v>5.05</v>
      </c>
      <c r="G63" s="213">
        <v>108.65</v>
      </c>
      <c r="H63" s="213">
        <v>0.15</v>
      </c>
      <c r="I63" s="223"/>
    </row>
    <row r="64" spans="2:10" s="54" customFormat="1" ht="9" customHeight="1">
      <c r="B64" s="104" t="s">
        <v>41</v>
      </c>
      <c r="C64" s="123" t="s">
        <v>129</v>
      </c>
      <c r="D64" s="214">
        <v>67.680000000000007</v>
      </c>
      <c r="E64" s="214">
        <v>48.55</v>
      </c>
      <c r="F64" s="214">
        <v>30.64</v>
      </c>
      <c r="G64" s="214">
        <v>108.6</v>
      </c>
      <c r="H64" s="214">
        <v>1.9</v>
      </c>
      <c r="I64" s="222"/>
    </row>
    <row r="65" spans="1:247" s="54" customFormat="1" ht="9" customHeight="1">
      <c r="B65" s="105" t="s">
        <v>17</v>
      </c>
      <c r="C65" s="39" t="s">
        <v>130</v>
      </c>
      <c r="D65" s="213">
        <v>55.56</v>
      </c>
      <c r="E65" s="213">
        <v>24.58</v>
      </c>
      <c r="F65" s="213">
        <v>14.01</v>
      </c>
      <c r="G65" s="213">
        <v>162.68</v>
      </c>
      <c r="H65" s="213">
        <v>1.59</v>
      </c>
      <c r="I65" s="223"/>
    </row>
    <row r="66" spans="1:247" s="176" customFormat="1" ht="18" customHeight="1">
      <c r="A66" s="82"/>
      <c r="B66" s="184" t="s">
        <v>3</v>
      </c>
      <c r="C66" s="185"/>
      <c r="D66" s="216">
        <v>117.45</v>
      </c>
      <c r="E66" s="216">
        <v>83.65</v>
      </c>
      <c r="F66" s="216">
        <v>36.770000000000003</v>
      </c>
      <c r="G66" s="217">
        <v>125.95</v>
      </c>
      <c r="H66" s="216">
        <v>1.32</v>
      </c>
      <c r="I66" s="224"/>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11" t="str">
        <f>B47</f>
        <v>Win Enero 2011 y posiciones de juego al 31-01-2011</v>
      </c>
    </row>
  </sheetData>
  <mergeCells count="21">
    <mergeCell ref="I49:I50"/>
    <mergeCell ref="B48:H48"/>
    <mergeCell ref="B49:B50"/>
    <mergeCell ref="C49:C50"/>
    <mergeCell ref="D49:F49"/>
    <mergeCell ref="G49:G50"/>
    <mergeCell ref="H49:H50"/>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hidden="1" customWidth="1"/>
    <col min="10" max="10" width="11" style="1" hidden="1" customWidth="1"/>
    <col min="11" max="11" width="10.7109375" style="1" hidden="1" customWidth="1"/>
    <col min="12" max="12" width="10.5703125" style="1" hidden="1" customWidth="1"/>
    <col min="13" max="14" width="10.28515625" style="1" hidden="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4" t="s">
        <v>62</v>
      </c>
      <c r="C8" s="245"/>
      <c r="D8" s="245"/>
      <c r="E8" s="245"/>
      <c r="F8" s="245"/>
      <c r="G8" s="245"/>
      <c r="H8" s="245"/>
      <c r="I8" s="245"/>
      <c r="J8" s="245"/>
      <c r="K8" s="245"/>
      <c r="L8" s="245"/>
      <c r="M8" s="245"/>
      <c r="N8" s="245"/>
      <c r="O8" s="245"/>
      <c r="P8" s="246"/>
      <c r="Q8" s="23"/>
      <c r="S8" s="2"/>
    </row>
    <row r="9" spans="1:21" ht="11.25">
      <c r="A9" s="21"/>
      <c r="B9" s="136"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7" t="s">
        <v>35</v>
      </c>
      <c r="Q9" s="23"/>
    </row>
    <row r="10" spans="1:21">
      <c r="A10" s="21"/>
      <c r="B10" s="98" t="s">
        <v>36</v>
      </c>
      <c r="C10" s="27">
        <v>917173987</v>
      </c>
      <c r="D10" s="27"/>
      <c r="E10" s="27"/>
      <c r="F10" s="27"/>
      <c r="G10" s="27"/>
      <c r="H10" s="27"/>
      <c r="I10" s="27"/>
      <c r="J10" s="27"/>
      <c r="K10" s="27"/>
      <c r="L10" s="27"/>
      <c r="M10" s="27"/>
      <c r="N10" s="27"/>
      <c r="O10" s="27">
        <f>SUM(C10:N10)</f>
        <v>917173987</v>
      </c>
      <c r="P10" s="31">
        <v>1873925.28</v>
      </c>
      <c r="Q10" s="23"/>
      <c r="T10" s="132"/>
      <c r="U10" s="108"/>
    </row>
    <row r="11" spans="1:21" s="3" customFormat="1">
      <c r="A11" s="21"/>
      <c r="B11" s="99" t="s">
        <v>4</v>
      </c>
      <c r="C11" s="26">
        <v>1919163250</v>
      </c>
      <c r="D11" s="26"/>
      <c r="E11" s="26"/>
      <c r="F11" s="26"/>
      <c r="G11" s="26"/>
      <c r="H11" s="26"/>
      <c r="I11" s="26"/>
      <c r="J11" s="26"/>
      <c r="K11" s="26"/>
      <c r="L11" s="26"/>
      <c r="M11" s="26"/>
      <c r="N11" s="26"/>
      <c r="O11" s="26">
        <f t="shared" ref="O11:O24" si="0">SUM(C11:N11)</f>
        <v>1919163250</v>
      </c>
      <c r="P11" s="32">
        <v>3921141</v>
      </c>
      <c r="Q11" s="22"/>
      <c r="R11" s="4"/>
      <c r="T11" s="132"/>
      <c r="U11" s="108"/>
    </row>
    <row r="12" spans="1:21" s="3" customFormat="1">
      <c r="A12" s="21"/>
      <c r="B12" s="98" t="s">
        <v>80</v>
      </c>
      <c r="C12" s="27">
        <v>677869376</v>
      </c>
      <c r="D12" s="27"/>
      <c r="E12" s="27"/>
      <c r="F12" s="27"/>
      <c r="G12" s="27"/>
      <c r="H12" s="27"/>
      <c r="I12" s="27"/>
      <c r="J12" s="27"/>
      <c r="K12" s="27"/>
      <c r="L12" s="27"/>
      <c r="M12" s="27"/>
      <c r="N12" s="27"/>
      <c r="O12" s="27">
        <f t="shared" si="0"/>
        <v>677869376</v>
      </c>
      <c r="P12" s="31">
        <v>1384989.74</v>
      </c>
      <c r="Q12" s="22"/>
      <c r="R12" s="4"/>
      <c r="T12" s="132"/>
      <c r="U12" s="108"/>
    </row>
    <row r="13" spans="1:21" s="3" customFormat="1">
      <c r="A13" s="21"/>
      <c r="B13" s="100" t="s">
        <v>37</v>
      </c>
      <c r="C13" s="28">
        <v>506585826</v>
      </c>
      <c r="D13" s="28"/>
      <c r="E13" s="28"/>
      <c r="F13" s="28"/>
      <c r="G13" s="28"/>
      <c r="H13" s="28"/>
      <c r="I13" s="28"/>
      <c r="J13" s="28"/>
      <c r="K13" s="28"/>
      <c r="L13" s="28"/>
      <c r="M13" s="28"/>
      <c r="N13" s="28"/>
      <c r="O13" s="28">
        <f t="shared" si="0"/>
        <v>506585826</v>
      </c>
      <c r="P13" s="32">
        <v>1035031.52</v>
      </c>
      <c r="Q13" s="22"/>
      <c r="R13" s="4"/>
      <c r="T13" s="132"/>
      <c r="U13" s="108"/>
    </row>
    <row r="14" spans="1:21" s="3" customFormat="1">
      <c r="A14" s="21"/>
      <c r="B14" s="98" t="s">
        <v>40</v>
      </c>
      <c r="C14" s="29">
        <v>1983659480</v>
      </c>
      <c r="D14" s="29"/>
      <c r="E14" s="29"/>
      <c r="F14" s="29"/>
      <c r="G14" s="29"/>
      <c r="H14" s="29"/>
      <c r="I14" s="29"/>
      <c r="J14" s="29"/>
      <c r="K14" s="29"/>
      <c r="L14" s="29"/>
      <c r="M14" s="29"/>
      <c r="N14" s="29"/>
      <c r="O14" s="29">
        <f t="shared" si="0"/>
        <v>1983659480</v>
      </c>
      <c r="P14" s="31">
        <v>4052916.56</v>
      </c>
      <c r="Q14" s="22"/>
      <c r="R14" s="4"/>
      <c r="T14" s="132"/>
      <c r="U14" s="108"/>
    </row>
    <row r="15" spans="1:21" s="3" customFormat="1">
      <c r="A15" s="21"/>
      <c r="B15" s="100" t="s">
        <v>18</v>
      </c>
      <c r="C15" s="30">
        <v>5519874024</v>
      </c>
      <c r="D15" s="30"/>
      <c r="E15" s="30"/>
      <c r="F15" s="30"/>
      <c r="G15" s="30"/>
      <c r="H15" s="30"/>
      <c r="I15" s="30"/>
      <c r="J15" s="30"/>
      <c r="K15" s="30"/>
      <c r="L15" s="30"/>
      <c r="M15" s="30"/>
      <c r="N15" s="30"/>
      <c r="O15" s="30">
        <f t="shared" si="0"/>
        <v>5519874024</v>
      </c>
      <c r="P15" s="32">
        <v>11277938.1</v>
      </c>
      <c r="Q15" s="22"/>
      <c r="R15" s="4"/>
      <c r="T15" s="132"/>
      <c r="U15" s="108"/>
    </row>
    <row r="16" spans="1:21" s="3" customFormat="1">
      <c r="A16" s="21"/>
      <c r="B16" s="98" t="s">
        <v>5</v>
      </c>
      <c r="C16" s="27">
        <v>457838986</v>
      </c>
      <c r="D16" s="27"/>
      <c r="E16" s="27"/>
      <c r="F16" s="27"/>
      <c r="G16" s="27"/>
      <c r="H16" s="27"/>
      <c r="I16" s="27"/>
      <c r="J16" s="27"/>
      <c r="K16" s="27"/>
      <c r="L16" s="27"/>
      <c r="M16" s="27"/>
      <c r="N16" s="27"/>
      <c r="O16" s="27">
        <f t="shared" si="0"/>
        <v>457838986</v>
      </c>
      <c r="P16" s="31">
        <v>935434.35</v>
      </c>
      <c r="Q16" s="22"/>
      <c r="R16" s="4"/>
      <c r="T16" s="132"/>
      <c r="U16" s="108"/>
    </row>
    <row r="17" spans="1:21" s="3" customFormat="1">
      <c r="A17" s="21"/>
      <c r="B17" s="100" t="s">
        <v>6</v>
      </c>
      <c r="C17" s="30">
        <v>726198775</v>
      </c>
      <c r="D17" s="30"/>
      <c r="E17" s="30"/>
      <c r="F17" s="30"/>
      <c r="G17" s="30"/>
      <c r="H17" s="30"/>
      <c r="I17" s="30"/>
      <c r="J17" s="30"/>
      <c r="K17" s="30"/>
      <c r="L17" s="30"/>
      <c r="M17" s="30"/>
      <c r="N17" s="30"/>
      <c r="O17" s="30">
        <f t="shared" si="0"/>
        <v>726198775</v>
      </c>
      <c r="P17" s="32">
        <v>1483734.01</v>
      </c>
      <c r="Q17" s="22"/>
      <c r="R17" s="4"/>
      <c r="T17" s="132"/>
      <c r="U17" s="108"/>
    </row>
    <row r="18" spans="1:21" s="3" customFormat="1">
      <c r="A18" s="21"/>
      <c r="B18" s="98" t="s">
        <v>7</v>
      </c>
      <c r="C18" s="27">
        <v>58111284</v>
      </c>
      <c r="D18" s="27"/>
      <c r="E18" s="27"/>
      <c r="F18" s="27"/>
      <c r="G18" s="27"/>
      <c r="H18" s="27"/>
      <c r="I18" s="27"/>
      <c r="J18" s="27"/>
      <c r="K18" s="27"/>
      <c r="L18" s="27"/>
      <c r="M18" s="27"/>
      <c r="N18" s="27"/>
      <c r="O18" s="27">
        <f t="shared" si="0"/>
        <v>58111284</v>
      </c>
      <c r="P18" s="31">
        <v>118730.15</v>
      </c>
      <c r="Q18" s="22"/>
      <c r="R18" s="4"/>
      <c r="T18" s="132"/>
      <c r="U18" s="108"/>
    </row>
    <row r="19" spans="1:21" s="3" customFormat="1">
      <c r="A19" s="21"/>
      <c r="B19" s="100" t="s">
        <v>8</v>
      </c>
      <c r="C19" s="30">
        <v>2364766435</v>
      </c>
      <c r="D19" s="30"/>
      <c r="E19" s="30"/>
      <c r="F19" s="30"/>
      <c r="G19" s="30"/>
      <c r="H19" s="30"/>
      <c r="I19" s="30"/>
      <c r="J19" s="30"/>
      <c r="K19" s="30"/>
      <c r="L19" s="30"/>
      <c r="M19" s="30"/>
      <c r="N19" s="30"/>
      <c r="O19" s="30">
        <f t="shared" si="0"/>
        <v>2364766435</v>
      </c>
      <c r="P19" s="32">
        <v>4831575.75</v>
      </c>
      <c r="Q19" s="22"/>
      <c r="R19" s="4"/>
      <c r="T19" s="132"/>
      <c r="U19" s="108"/>
    </row>
    <row r="20" spans="1:21" s="3" customFormat="1">
      <c r="A20" s="21"/>
      <c r="B20" s="98" t="s">
        <v>42</v>
      </c>
      <c r="C20" s="27">
        <v>292587363</v>
      </c>
      <c r="D20" s="27"/>
      <c r="E20" s="27"/>
      <c r="F20" s="27"/>
      <c r="G20" s="27"/>
      <c r="H20" s="27"/>
      <c r="I20" s="27"/>
      <c r="J20" s="27"/>
      <c r="K20" s="27"/>
      <c r="L20" s="27"/>
      <c r="M20" s="27"/>
      <c r="N20" s="27"/>
      <c r="O20" s="27">
        <f t="shared" si="0"/>
        <v>292587363</v>
      </c>
      <c r="P20" s="31">
        <v>597800.27</v>
      </c>
      <c r="Q20" s="22"/>
      <c r="R20" s="4"/>
      <c r="T20" s="132"/>
      <c r="U20" s="108"/>
    </row>
    <row r="21" spans="1:21" s="3" customFormat="1">
      <c r="A21" s="21"/>
      <c r="B21" s="100" t="s">
        <v>15</v>
      </c>
      <c r="C21" s="30">
        <v>1268712779</v>
      </c>
      <c r="D21" s="30"/>
      <c r="E21" s="30"/>
      <c r="F21" s="30"/>
      <c r="G21" s="30"/>
      <c r="H21" s="30"/>
      <c r="I21" s="30"/>
      <c r="J21" s="30"/>
      <c r="K21" s="30"/>
      <c r="L21" s="30"/>
      <c r="M21" s="30"/>
      <c r="N21" s="30"/>
      <c r="O21" s="30">
        <f t="shared" si="0"/>
        <v>1268712779</v>
      </c>
      <c r="P21" s="32">
        <v>2592172.2400000002</v>
      </c>
      <c r="Q21" s="22"/>
      <c r="R21" s="4"/>
      <c r="T21" s="132"/>
      <c r="U21" s="108"/>
    </row>
    <row r="22" spans="1:21" s="3" customFormat="1">
      <c r="A22" s="21"/>
      <c r="B22" s="98" t="s">
        <v>16</v>
      </c>
      <c r="C22" s="27">
        <v>740726112</v>
      </c>
      <c r="D22" s="27"/>
      <c r="E22" s="27"/>
      <c r="F22" s="27"/>
      <c r="G22" s="27"/>
      <c r="H22" s="27"/>
      <c r="I22" s="27"/>
      <c r="J22" s="27"/>
      <c r="K22" s="27"/>
      <c r="L22" s="27"/>
      <c r="M22" s="27"/>
      <c r="N22" s="27"/>
      <c r="O22" s="27">
        <f t="shared" si="0"/>
        <v>740726112</v>
      </c>
      <c r="P22" s="31">
        <v>1513415.56</v>
      </c>
      <c r="Q22" s="22"/>
      <c r="R22" s="4"/>
      <c r="T22" s="132"/>
      <c r="U22" s="108"/>
    </row>
    <row r="23" spans="1:21" s="3" customFormat="1">
      <c r="A23" s="21"/>
      <c r="B23" s="100" t="s">
        <v>41</v>
      </c>
      <c r="C23" s="30">
        <v>614486320</v>
      </c>
      <c r="D23" s="30"/>
      <c r="E23" s="30"/>
      <c r="F23" s="30"/>
      <c r="G23" s="30"/>
      <c r="H23" s="30"/>
      <c r="I23" s="30"/>
      <c r="J23" s="30"/>
      <c r="K23" s="30"/>
      <c r="L23" s="30"/>
      <c r="M23" s="30"/>
      <c r="N23" s="30"/>
      <c r="O23" s="30">
        <f t="shared" si="0"/>
        <v>614486320</v>
      </c>
      <c r="P23" s="32">
        <v>1255488.56</v>
      </c>
      <c r="Q23" s="22"/>
      <c r="R23" s="4"/>
      <c r="T23" s="132"/>
      <c r="U23" s="108"/>
    </row>
    <row r="24" spans="1:21" s="3" customFormat="1">
      <c r="A24" s="21"/>
      <c r="B24" s="98" t="s">
        <v>17</v>
      </c>
      <c r="C24" s="27">
        <v>963055701</v>
      </c>
      <c r="D24" s="27"/>
      <c r="E24" s="27"/>
      <c r="F24" s="27"/>
      <c r="G24" s="27"/>
      <c r="H24" s="27"/>
      <c r="I24" s="27"/>
      <c r="J24" s="27"/>
      <c r="K24" s="27"/>
      <c r="L24" s="27"/>
      <c r="M24" s="27"/>
      <c r="N24" s="27"/>
      <c r="O24" s="27">
        <f t="shared" si="0"/>
        <v>963055701</v>
      </c>
      <c r="P24" s="31">
        <v>1967668.56</v>
      </c>
      <c r="Q24" s="22"/>
      <c r="R24" s="4"/>
      <c r="T24" s="132"/>
      <c r="U24" s="108"/>
    </row>
    <row r="25" spans="1:21" s="3" customFormat="1" ht="18" customHeight="1">
      <c r="A25" s="21"/>
      <c r="B25" s="91" t="s">
        <v>9</v>
      </c>
      <c r="C25" s="91">
        <f t="shared" ref="C25:N25" si="1">SUM(C10:C24)</f>
        <v>19010809698</v>
      </c>
      <c r="D25" s="91">
        <f t="shared" si="1"/>
        <v>0</v>
      </c>
      <c r="E25" s="91">
        <f t="shared" si="1"/>
        <v>0</v>
      </c>
      <c r="F25" s="91">
        <f t="shared" si="1"/>
        <v>0</v>
      </c>
      <c r="G25" s="91">
        <f t="shared" si="1"/>
        <v>0</v>
      </c>
      <c r="H25" s="91">
        <f t="shared" si="1"/>
        <v>0</v>
      </c>
      <c r="I25" s="91">
        <f t="shared" si="1"/>
        <v>0</v>
      </c>
      <c r="J25" s="91">
        <f t="shared" si="1"/>
        <v>0</v>
      </c>
      <c r="K25" s="91">
        <f t="shared" si="1"/>
        <v>0</v>
      </c>
      <c r="L25" s="91">
        <f t="shared" si="1"/>
        <v>0</v>
      </c>
      <c r="M25" s="91">
        <f t="shared" si="1"/>
        <v>0</v>
      </c>
      <c r="N25" s="91">
        <f t="shared" si="1"/>
        <v>0</v>
      </c>
      <c r="O25" s="91">
        <f t="shared" ref="O25:O26" si="2">SUM(C25:N25)</f>
        <v>19010809698</v>
      </c>
      <c r="P25" s="91">
        <f>SUM(P10:P24)</f>
        <v>38841961.650000013</v>
      </c>
      <c r="Q25" s="22"/>
      <c r="R25" s="4"/>
      <c r="U25" s="108"/>
    </row>
    <row r="26" spans="1:21" ht="18" customHeight="1">
      <c r="A26" s="21"/>
      <c r="B26" s="91" t="s">
        <v>10</v>
      </c>
      <c r="C26" s="91">
        <f t="shared" ref="C26" si="3">C25/C27</f>
        <v>38841961.625531219</v>
      </c>
      <c r="D26" s="91"/>
      <c r="E26" s="91"/>
      <c r="F26" s="91"/>
      <c r="G26" s="91"/>
      <c r="H26" s="91"/>
      <c r="I26" s="91"/>
      <c r="J26" s="91"/>
      <c r="K26" s="91"/>
      <c r="L26" s="91"/>
      <c r="M26" s="91"/>
      <c r="N26" s="91"/>
      <c r="O26" s="91">
        <f t="shared" si="2"/>
        <v>38841961.625531219</v>
      </c>
      <c r="P26" s="91"/>
      <c r="Q26" s="23"/>
    </row>
    <row r="27" spans="1:21" ht="16.5" customHeight="1">
      <c r="A27" s="21"/>
      <c r="B27" s="91" t="s">
        <v>32</v>
      </c>
      <c r="C27" s="109">
        <v>489.44</v>
      </c>
      <c r="D27" s="109"/>
      <c r="E27" s="109"/>
      <c r="F27" s="92"/>
      <c r="G27" s="92"/>
      <c r="H27" s="92"/>
      <c r="I27" s="92"/>
      <c r="J27" s="92"/>
      <c r="K27" s="92"/>
      <c r="L27" s="92"/>
      <c r="M27" s="92"/>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8" width="10" customWidth="1"/>
    <col min="9" max="14" width="10" hidden="1"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7" t="s">
        <v>60</v>
      </c>
      <c r="C8" s="248"/>
      <c r="D8" s="248"/>
      <c r="E8" s="248"/>
      <c r="F8" s="248"/>
      <c r="G8" s="248"/>
      <c r="H8" s="248"/>
      <c r="I8" s="248"/>
      <c r="J8" s="248"/>
      <c r="K8" s="248"/>
      <c r="L8" s="248"/>
      <c r="M8" s="248"/>
      <c r="N8" s="248"/>
      <c r="O8" s="248"/>
      <c r="P8" s="249"/>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c r="E10" s="39"/>
      <c r="F10" s="39"/>
      <c r="G10" s="39"/>
      <c r="H10" s="39"/>
      <c r="I10" s="39"/>
      <c r="J10" s="39"/>
      <c r="K10" s="39"/>
      <c r="L10" s="39"/>
      <c r="M10" s="39"/>
      <c r="N10" s="39"/>
      <c r="O10" s="39">
        <f>SUM(C10:N10)</f>
        <v>152605420</v>
      </c>
      <c r="P10" s="39">
        <v>311795.96999999997</v>
      </c>
      <c r="Q10" s="23"/>
      <c r="R10" s="6"/>
    </row>
    <row r="11" spans="1:19" s="3" customFormat="1" ht="9">
      <c r="A11" s="6"/>
      <c r="B11" s="102" t="s">
        <v>4</v>
      </c>
      <c r="C11" s="41">
        <v>322548445</v>
      </c>
      <c r="D11" s="41"/>
      <c r="E11" s="41"/>
      <c r="F11" s="41"/>
      <c r="G11" s="41"/>
      <c r="H11" s="41"/>
      <c r="I11" s="41"/>
      <c r="J11" s="41"/>
      <c r="K11" s="41"/>
      <c r="L11" s="41"/>
      <c r="M11" s="41"/>
      <c r="N11" s="41"/>
      <c r="O11" s="41">
        <f t="shared" ref="O11:O24" si="0">SUM(C11:N11)</f>
        <v>322548445</v>
      </c>
      <c r="P11" s="41">
        <v>659015.29</v>
      </c>
      <c r="Q11" s="22"/>
      <c r="R11" s="6"/>
      <c r="S11" s="1"/>
    </row>
    <row r="12" spans="1:19" s="3" customFormat="1" ht="9">
      <c r="A12" s="6"/>
      <c r="B12" s="98" t="s">
        <v>80</v>
      </c>
      <c r="C12" s="39">
        <v>112560495</v>
      </c>
      <c r="D12" s="39"/>
      <c r="E12" s="39"/>
      <c r="F12" s="39"/>
      <c r="G12" s="39"/>
      <c r="H12" s="39"/>
      <c r="I12" s="39"/>
      <c r="J12" s="39"/>
      <c r="K12" s="39"/>
      <c r="L12" s="39"/>
      <c r="M12" s="39"/>
      <c r="N12" s="39"/>
      <c r="O12" s="39">
        <f t="shared" si="0"/>
        <v>112560495</v>
      </c>
      <c r="P12" s="39">
        <v>229978.13</v>
      </c>
      <c r="Q12" s="22"/>
      <c r="R12" s="6"/>
      <c r="S12" s="1"/>
    </row>
    <row r="13" spans="1:19" s="3" customFormat="1" ht="9">
      <c r="A13" s="6"/>
      <c r="B13" s="102" t="s">
        <v>37</v>
      </c>
      <c r="C13" s="41">
        <v>84289070</v>
      </c>
      <c r="D13" s="41"/>
      <c r="E13" s="41"/>
      <c r="F13" s="41"/>
      <c r="G13" s="41"/>
      <c r="H13" s="41"/>
      <c r="I13" s="41"/>
      <c r="J13" s="41"/>
      <c r="K13" s="41"/>
      <c r="L13" s="41"/>
      <c r="M13" s="41"/>
      <c r="N13" s="41"/>
      <c r="O13" s="41">
        <f t="shared" si="0"/>
        <v>84289070</v>
      </c>
      <c r="P13" s="41">
        <v>172215.33</v>
      </c>
      <c r="Q13" s="22"/>
      <c r="R13" s="6"/>
      <c r="S13" s="1"/>
    </row>
    <row r="14" spans="1:19" s="3" customFormat="1" ht="9">
      <c r="A14" s="6"/>
      <c r="B14" s="105" t="s">
        <v>131</v>
      </c>
      <c r="C14" s="39">
        <v>333388148</v>
      </c>
      <c r="D14" s="39"/>
      <c r="E14" s="39"/>
      <c r="F14" s="39"/>
      <c r="G14" s="39"/>
      <c r="H14" s="39"/>
      <c r="I14" s="39"/>
      <c r="J14" s="39"/>
      <c r="K14" s="39"/>
      <c r="L14" s="39"/>
      <c r="M14" s="39"/>
      <c r="N14" s="39"/>
      <c r="O14" s="39">
        <f t="shared" si="0"/>
        <v>333388148</v>
      </c>
      <c r="P14" s="39">
        <v>681162.45</v>
      </c>
      <c r="Q14" s="22"/>
      <c r="R14" s="6"/>
      <c r="S14" s="1"/>
    </row>
    <row r="15" spans="1:19" s="3" customFormat="1" ht="9">
      <c r="A15" s="6"/>
      <c r="B15" s="102" t="s">
        <v>18</v>
      </c>
      <c r="C15" s="41">
        <v>918432821</v>
      </c>
      <c r="D15" s="41"/>
      <c r="E15" s="41"/>
      <c r="F15" s="41"/>
      <c r="G15" s="41"/>
      <c r="H15" s="41"/>
      <c r="I15" s="41"/>
      <c r="J15" s="41"/>
      <c r="K15" s="41"/>
      <c r="L15" s="41"/>
      <c r="M15" s="41"/>
      <c r="N15" s="41"/>
      <c r="O15" s="41">
        <f t="shared" si="0"/>
        <v>918432821</v>
      </c>
      <c r="P15" s="41">
        <v>1876497.26</v>
      </c>
      <c r="Q15" s="22"/>
      <c r="R15" s="6"/>
      <c r="S15" s="1"/>
    </row>
    <row r="16" spans="1:19" s="3" customFormat="1" ht="9">
      <c r="A16" s="6"/>
      <c r="B16" s="101" t="s">
        <v>5</v>
      </c>
      <c r="C16" s="39">
        <v>76947729</v>
      </c>
      <c r="D16" s="39"/>
      <c r="E16" s="39"/>
      <c r="F16" s="39"/>
      <c r="G16" s="39"/>
      <c r="H16" s="39"/>
      <c r="I16" s="39"/>
      <c r="J16" s="39"/>
      <c r="K16" s="39"/>
      <c r="L16" s="39"/>
      <c r="M16" s="39"/>
      <c r="N16" s="39"/>
      <c r="O16" s="39">
        <f t="shared" si="0"/>
        <v>76947729</v>
      </c>
      <c r="P16" s="39">
        <v>157215.85999999999</v>
      </c>
      <c r="Q16" s="22"/>
      <c r="R16" s="6"/>
      <c r="S16" s="1"/>
    </row>
    <row r="17" spans="1:19" s="3" customFormat="1" ht="9">
      <c r="A17" s="6"/>
      <c r="B17" s="102" t="s">
        <v>6</v>
      </c>
      <c r="C17" s="41">
        <v>122050214</v>
      </c>
      <c r="D17" s="41"/>
      <c r="E17" s="41"/>
      <c r="F17" s="41"/>
      <c r="G17" s="41"/>
      <c r="H17" s="41"/>
      <c r="I17" s="41"/>
      <c r="J17" s="41"/>
      <c r="K17" s="41"/>
      <c r="L17" s="41"/>
      <c r="M17" s="41"/>
      <c r="N17" s="41"/>
      <c r="O17" s="41">
        <f t="shared" si="0"/>
        <v>122050214</v>
      </c>
      <c r="P17" s="41">
        <v>249367.06</v>
      </c>
      <c r="Q17" s="22"/>
      <c r="R17" s="6"/>
      <c r="S17" s="1"/>
    </row>
    <row r="18" spans="1:19" s="3" customFormat="1" ht="9">
      <c r="A18" s="6"/>
      <c r="B18" s="101" t="s">
        <v>7</v>
      </c>
      <c r="C18" s="39">
        <v>9717769</v>
      </c>
      <c r="D18" s="39"/>
      <c r="E18" s="39"/>
      <c r="F18" s="39"/>
      <c r="G18" s="39"/>
      <c r="H18" s="39"/>
      <c r="I18" s="39"/>
      <c r="J18" s="39"/>
      <c r="K18" s="39"/>
      <c r="L18" s="39"/>
      <c r="M18" s="39"/>
      <c r="N18" s="39"/>
      <c r="O18" s="39">
        <f t="shared" si="0"/>
        <v>9717769</v>
      </c>
      <c r="P18" s="39">
        <v>19854.87</v>
      </c>
      <c r="Q18" s="22"/>
      <c r="R18" s="6"/>
      <c r="S18" s="1"/>
    </row>
    <row r="19" spans="1:19" s="3" customFormat="1" ht="9">
      <c r="A19" s="6"/>
      <c r="B19" s="102" t="s">
        <v>8</v>
      </c>
      <c r="C19" s="41">
        <v>393465340</v>
      </c>
      <c r="D19" s="41"/>
      <c r="E19" s="41"/>
      <c r="F19" s="41"/>
      <c r="G19" s="41"/>
      <c r="H19" s="41"/>
      <c r="I19" s="41"/>
      <c r="J19" s="41"/>
      <c r="K19" s="41"/>
      <c r="L19" s="41"/>
      <c r="M19" s="41"/>
      <c r="N19" s="41"/>
      <c r="O19" s="41">
        <f t="shared" si="0"/>
        <v>393465340</v>
      </c>
      <c r="P19" s="41">
        <v>803909.24</v>
      </c>
      <c r="Q19" s="22"/>
      <c r="R19" s="6"/>
      <c r="S19" s="1"/>
    </row>
    <row r="20" spans="1:19" s="3" customFormat="1" ht="9">
      <c r="A20" s="6"/>
      <c r="B20" s="101" t="s">
        <v>14</v>
      </c>
      <c r="C20" s="39">
        <v>48682603</v>
      </c>
      <c r="D20" s="39"/>
      <c r="E20" s="39"/>
      <c r="F20" s="39"/>
      <c r="G20" s="39"/>
      <c r="H20" s="39"/>
      <c r="I20" s="39"/>
      <c r="J20" s="39"/>
      <c r="K20" s="39"/>
      <c r="L20" s="39"/>
      <c r="M20" s="39"/>
      <c r="N20" s="39"/>
      <c r="O20" s="39">
        <f t="shared" si="0"/>
        <v>48682603</v>
      </c>
      <c r="P20" s="39">
        <v>99465.93</v>
      </c>
      <c r="Q20" s="22"/>
      <c r="R20" s="6"/>
      <c r="S20" s="1"/>
    </row>
    <row r="21" spans="1:19" s="3" customFormat="1" ht="9">
      <c r="A21" s="6"/>
      <c r="B21" s="102" t="s">
        <v>15</v>
      </c>
      <c r="C21" s="41">
        <v>211096748</v>
      </c>
      <c r="D21" s="41"/>
      <c r="E21" s="41"/>
      <c r="F21" s="41"/>
      <c r="G21" s="41"/>
      <c r="H21" s="41"/>
      <c r="I21" s="41"/>
      <c r="J21" s="41"/>
      <c r="K21" s="41"/>
      <c r="L21" s="41"/>
      <c r="M21" s="41"/>
      <c r="N21" s="41"/>
      <c r="O21" s="41">
        <f t="shared" si="0"/>
        <v>211096748</v>
      </c>
      <c r="P21" s="41">
        <v>431302.61</v>
      </c>
      <c r="Q21" s="22"/>
      <c r="R21" s="6"/>
      <c r="S21" s="1"/>
    </row>
    <row r="22" spans="1:19" s="3" customFormat="1" ht="9">
      <c r="A22" s="6"/>
      <c r="B22" s="101" t="s">
        <v>16</v>
      </c>
      <c r="C22" s="39">
        <v>123027760</v>
      </c>
      <c r="D22" s="39"/>
      <c r="E22" s="39"/>
      <c r="F22" s="39"/>
      <c r="G22" s="39"/>
      <c r="H22" s="39"/>
      <c r="I22" s="39"/>
      <c r="J22" s="39"/>
      <c r="K22" s="39"/>
      <c r="L22" s="39"/>
      <c r="M22" s="39"/>
      <c r="N22" s="39"/>
      <c r="O22" s="39">
        <f t="shared" si="0"/>
        <v>123027760</v>
      </c>
      <c r="P22" s="39">
        <v>251364.33</v>
      </c>
      <c r="Q22" s="22"/>
      <c r="R22" s="6"/>
      <c r="S22" s="1"/>
    </row>
    <row r="23" spans="1:19" s="3" customFormat="1" ht="9">
      <c r="A23" s="6"/>
      <c r="B23" s="102" t="s">
        <v>41</v>
      </c>
      <c r="C23" s="41">
        <v>103275012</v>
      </c>
      <c r="D23" s="41"/>
      <c r="E23" s="41"/>
      <c r="F23" s="41"/>
      <c r="G23" s="41"/>
      <c r="H23" s="41"/>
      <c r="I23" s="41"/>
      <c r="J23" s="41"/>
      <c r="K23" s="41"/>
      <c r="L23" s="41"/>
      <c r="M23" s="41"/>
      <c r="N23" s="41"/>
      <c r="O23" s="41">
        <f t="shared" si="0"/>
        <v>103275012</v>
      </c>
      <c r="P23" s="41">
        <v>211006.48</v>
      </c>
      <c r="Q23" s="22"/>
      <c r="R23" s="6"/>
      <c r="S23" s="1"/>
    </row>
    <row r="24" spans="1:19" s="3" customFormat="1" ht="9">
      <c r="A24" s="6"/>
      <c r="B24" s="101" t="s">
        <v>17</v>
      </c>
      <c r="C24" s="39">
        <v>160239520</v>
      </c>
      <c r="D24" s="39"/>
      <c r="E24" s="39"/>
      <c r="F24" s="39"/>
      <c r="G24" s="39"/>
      <c r="H24" s="39"/>
      <c r="I24" s="39"/>
      <c r="J24" s="39"/>
      <c r="K24" s="39"/>
      <c r="L24" s="39"/>
      <c r="M24" s="39"/>
      <c r="N24" s="39"/>
      <c r="O24" s="39">
        <f t="shared" si="0"/>
        <v>160239520</v>
      </c>
      <c r="P24" s="39">
        <v>327393.59000000003</v>
      </c>
      <c r="Q24" s="22"/>
      <c r="R24" s="6"/>
      <c r="S24" s="1"/>
    </row>
    <row r="25" spans="1:19" s="3" customFormat="1" ht="18" customHeight="1">
      <c r="A25" s="6"/>
      <c r="B25" s="93" t="s">
        <v>3</v>
      </c>
      <c r="C25" s="93">
        <f t="shared" ref="C25:K25" si="1">SUM(C10:C24)</f>
        <v>3172327094</v>
      </c>
      <c r="D25" s="93">
        <f t="shared" si="1"/>
        <v>0</v>
      </c>
      <c r="E25" s="93">
        <f t="shared" si="1"/>
        <v>0</v>
      </c>
      <c r="F25" s="93">
        <f t="shared" si="1"/>
        <v>0</v>
      </c>
      <c r="G25" s="93">
        <f t="shared" si="1"/>
        <v>0</v>
      </c>
      <c r="H25" s="93">
        <f t="shared" si="1"/>
        <v>0</v>
      </c>
      <c r="I25" s="93">
        <f t="shared" si="1"/>
        <v>0</v>
      </c>
      <c r="J25" s="93">
        <f t="shared" si="1"/>
        <v>0</v>
      </c>
      <c r="K25" s="93">
        <f t="shared" si="1"/>
        <v>0</v>
      </c>
      <c r="L25" s="93">
        <f t="shared" ref="L25:N25" si="2">SUM(L10:L24)</f>
        <v>0</v>
      </c>
      <c r="M25" s="93">
        <f t="shared" si="2"/>
        <v>0</v>
      </c>
      <c r="N25" s="93">
        <f t="shared" si="2"/>
        <v>0</v>
      </c>
      <c r="O25" s="93">
        <f t="shared" ref="O25:O26" si="3">SUM(C25:N25)</f>
        <v>3172327094</v>
      </c>
      <c r="P25" s="93">
        <f>SUM(P10:P24)</f>
        <v>6481544.4000000004</v>
      </c>
      <c r="Q25" s="22"/>
      <c r="R25" s="6"/>
      <c r="S25" s="1"/>
    </row>
    <row r="26" spans="1:19" s="1" customFormat="1" ht="18" customHeight="1">
      <c r="A26" s="6"/>
      <c r="B26" s="93" t="s">
        <v>10</v>
      </c>
      <c r="C26" s="93">
        <f t="shared" ref="C26" si="4">C25/C27</f>
        <v>6481544.4058515858</v>
      </c>
      <c r="D26" s="93"/>
      <c r="E26" s="93"/>
      <c r="F26" s="93"/>
      <c r="G26" s="93"/>
      <c r="H26" s="93"/>
      <c r="I26" s="93"/>
      <c r="J26" s="93"/>
      <c r="K26" s="93"/>
      <c r="L26" s="93"/>
      <c r="M26" s="93"/>
      <c r="N26" s="93"/>
      <c r="O26" s="93">
        <f t="shared" si="3"/>
        <v>6481544.4058515858</v>
      </c>
      <c r="P26" s="93"/>
      <c r="Q26" s="23"/>
      <c r="R26" s="6"/>
    </row>
    <row r="27" spans="1:19" s="1" customFormat="1" ht="16.5" customHeight="1">
      <c r="A27" s="6"/>
      <c r="B27" s="93" t="s">
        <v>32</v>
      </c>
      <c r="C27" s="109">
        <v>489.44</v>
      </c>
      <c r="D27" s="109"/>
      <c r="E27" s="109"/>
      <c r="F27" s="92"/>
      <c r="G27" s="92"/>
      <c r="H27" s="92"/>
      <c r="I27" s="92"/>
      <c r="J27" s="92"/>
      <c r="K27" s="92"/>
      <c r="L27" s="92"/>
      <c r="M27" s="92"/>
      <c r="N27" s="92"/>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50" t="s">
        <v>52</v>
      </c>
      <c r="C29" s="250"/>
      <c r="D29" s="250"/>
      <c r="E29" s="250"/>
      <c r="F29" s="250"/>
      <c r="G29" s="250"/>
      <c r="H29" s="250"/>
      <c r="I29" s="250"/>
      <c r="J29" s="250"/>
      <c r="K29" s="250"/>
      <c r="L29" s="250"/>
      <c r="M29" s="250"/>
      <c r="N29" s="250"/>
      <c r="O29" s="250"/>
      <c r="P29" s="250"/>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c r="E31" s="38"/>
      <c r="F31" s="38"/>
      <c r="G31" s="38"/>
      <c r="H31" s="38"/>
      <c r="I31" s="38"/>
      <c r="J31" s="38"/>
      <c r="K31" s="38"/>
      <c r="L31" s="38"/>
      <c r="M31" s="38"/>
      <c r="N31" s="38"/>
      <c r="O31" s="125">
        <f>SUM(C31:N31)</f>
        <v>146439544</v>
      </c>
      <c r="P31" s="124">
        <v>299198.15000000002</v>
      </c>
      <c r="Q31" s="23"/>
      <c r="R31" s="6"/>
    </row>
    <row r="32" spans="1:19" s="3" customFormat="1" ht="9">
      <c r="A32" s="6"/>
      <c r="B32" s="104" t="s">
        <v>4</v>
      </c>
      <c r="C32" s="123">
        <v>306421023</v>
      </c>
      <c r="D32" s="123"/>
      <c r="E32" s="123"/>
      <c r="F32" s="123"/>
      <c r="G32" s="123"/>
      <c r="H32" s="123"/>
      <c r="I32" s="123"/>
      <c r="J32" s="123"/>
      <c r="K32" s="123"/>
      <c r="L32" s="123"/>
      <c r="M32" s="123"/>
      <c r="N32" s="123"/>
      <c r="O32" s="123">
        <f t="shared" ref="O32:O45" si="5">SUM(C32:N32)</f>
        <v>306421023</v>
      </c>
      <c r="P32" s="123">
        <v>626064.53</v>
      </c>
      <c r="Q32" s="22"/>
      <c r="R32" s="6"/>
      <c r="S32" s="1"/>
    </row>
    <row r="33" spans="1:19" s="3" customFormat="1" ht="9">
      <c r="A33" s="6"/>
      <c r="B33" s="98" t="s">
        <v>80</v>
      </c>
      <c r="C33" s="38">
        <v>108231245</v>
      </c>
      <c r="D33" s="38"/>
      <c r="E33" s="38"/>
      <c r="F33" s="38"/>
      <c r="G33" s="38"/>
      <c r="H33" s="38"/>
      <c r="I33" s="38"/>
      <c r="J33" s="38"/>
      <c r="K33" s="38"/>
      <c r="L33" s="38"/>
      <c r="M33" s="38"/>
      <c r="N33" s="38"/>
      <c r="O33" s="125">
        <f t="shared" si="5"/>
        <v>108231245</v>
      </c>
      <c r="P33" s="124">
        <v>221132.82</v>
      </c>
      <c r="Q33" s="22"/>
      <c r="R33" s="6"/>
      <c r="S33" s="1"/>
    </row>
    <row r="34" spans="1:19" s="3" customFormat="1" ht="9">
      <c r="A34" s="6"/>
      <c r="B34" s="104" t="s">
        <v>37</v>
      </c>
      <c r="C34" s="123">
        <v>80883451</v>
      </c>
      <c r="D34" s="123"/>
      <c r="E34" s="123"/>
      <c r="F34" s="123"/>
      <c r="G34" s="123"/>
      <c r="H34" s="123"/>
      <c r="I34" s="123"/>
      <c r="J34" s="123"/>
      <c r="K34" s="123"/>
      <c r="L34" s="123"/>
      <c r="M34" s="123"/>
      <c r="N34" s="123"/>
      <c r="O34" s="123">
        <f t="shared" si="5"/>
        <v>80883451</v>
      </c>
      <c r="P34" s="123">
        <v>165257.13</v>
      </c>
      <c r="Q34" s="22"/>
      <c r="R34" s="6"/>
      <c r="S34" s="1"/>
    </row>
    <row r="35" spans="1:19" s="3" customFormat="1" ht="9">
      <c r="A35" s="6"/>
      <c r="B35" s="105" t="s">
        <v>131</v>
      </c>
      <c r="C35" s="37">
        <v>316718741</v>
      </c>
      <c r="D35" s="37"/>
      <c r="E35" s="37"/>
      <c r="F35" s="37"/>
      <c r="G35" s="37"/>
      <c r="H35" s="37"/>
      <c r="I35" s="37"/>
      <c r="J35" s="37"/>
      <c r="K35" s="37"/>
      <c r="L35" s="37"/>
      <c r="M35" s="37"/>
      <c r="N35" s="37"/>
      <c r="O35" s="125">
        <f t="shared" si="5"/>
        <v>316718741</v>
      </c>
      <c r="P35" s="124">
        <v>647104.32999999996</v>
      </c>
      <c r="Q35" s="22"/>
      <c r="R35" s="6"/>
      <c r="S35" s="1"/>
    </row>
    <row r="36" spans="1:19" s="3" customFormat="1" ht="9">
      <c r="A36" s="6"/>
      <c r="B36" s="104" t="s">
        <v>18</v>
      </c>
      <c r="C36" s="123">
        <v>881324424</v>
      </c>
      <c r="D36" s="123"/>
      <c r="E36" s="123"/>
      <c r="F36" s="123"/>
      <c r="G36" s="123"/>
      <c r="H36" s="123"/>
      <c r="I36" s="123"/>
      <c r="J36" s="123"/>
      <c r="K36" s="123"/>
      <c r="L36" s="123"/>
      <c r="M36" s="123"/>
      <c r="N36" s="123"/>
      <c r="O36" s="123">
        <f t="shared" si="5"/>
        <v>881324424</v>
      </c>
      <c r="P36" s="123">
        <v>1800679.19</v>
      </c>
      <c r="Q36" s="22"/>
      <c r="R36" s="6"/>
      <c r="S36" s="1"/>
    </row>
    <row r="37" spans="1:19" s="3" customFormat="1" ht="9">
      <c r="A37" s="6"/>
      <c r="B37" s="105" t="s">
        <v>5</v>
      </c>
      <c r="C37" s="38">
        <v>73100342</v>
      </c>
      <c r="D37" s="38"/>
      <c r="E37" s="38"/>
      <c r="F37" s="38"/>
      <c r="G37" s="38"/>
      <c r="H37" s="38"/>
      <c r="I37" s="38"/>
      <c r="J37" s="38"/>
      <c r="K37" s="38"/>
      <c r="L37" s="38"/>
      <c r="M37" s="38"/>
      <c r="N37" s="38"/>
      <c r="O37" s="125">
        <f t="shared" si="5"/>
        <v>73100342</v>
      </c>
      <c r="P37" s="124">
        <v>149355.06</v>
      </c>
      <c r="Q37" s="22"/>
      <c r="R37" s="6"/>
      <c r="S37" s="1"/>
    </row>
    <row r="38" spans="1:19" s="3" customFormat="1" ht="9">
      <c r="A38" s="6"/>
      <c r="B38" s="104" t="s">
        <v>6</v>
      </c>
      <c r="C38" s="123">
        <v>115947704</v>
      </c>
      <c r="D38" s="123"/>
      <c r="E38" s="123"/>
      <c r="F38" s="123"/>
      <c r="G38" s="123"/>
      <c r="H38" s="123"/>
      <c r="I38" s="123"/>
      <c r="J38" s="123"/>
      <c r="K38" s="123"/>
      <c r="L38" s="123"/>
      <c r="M38" s="123"/>
      <c r="N38" s="123"/>
      <c r="O38" s="123">
        <f t="shared" si="5"/>
        <v>115947704</v>
      </c>
      <c r="P38" s="123">
        <v>236898.71</v>
      </c>
      <c r="Q38" s="22"/>
      <c r="R38" s="6"/>
      <c r="S38" s="1"/>
    </row>
    <row r="39" spans="1:19" s="3" customFormat="1" ht="9">
      <c r="A39" s="6"/>
      <c r="B39" s="105" t="s">
        <v>7</v>
      </c>
      <c r="C39" s="38">
        <v>9278272</v>
      </c>
      <c r="D39" s="38"/>
      <c r="E39" s="38"/>
      <c r="F39" s="38"/>
      <c r="G39" s="38"/>
      <c r="H39" s="38"/>
      <c r="I39" s="38"/>
      <c r="J39" s="38"/>
      <c r="K39" s="38"/>
      <c r="L39" s="38"/>
      <c r="M39" s="38"/>
      <c r="N39" s="38"/>
      <c r="O39" s="125">
        <f t="shared" si="5"/>
        <v>9278272</v>
      </c>
      <c r="P39" s="124">
        <v>18956.91</v>
      </c>
      <c r="Q39" s="22"/>
      <c r="R39" s="6"/>
      <c r="S39" s="1"/>
    </row>
    <row r="40" spans="1:19" s="3" customFormat="1" ht="9">
      <c r="A40" s="6"/>
      <c r="B40" s="104" t="s">
        <v>8</v>
      </c>
      <c r="C40" s="123">
        <v>377567750</v>
      </c>
      <c r="D40" s="123"/>
      <c r="E40" s="123"/>
      <c r="F40" s="123"/>
      <c r="G40" s="123"/>
      <c r="H40" s="123"/>
      <c r="I40" s="123"/>
      <c r="J40" s="123"/>
      <c r="K40" s="123"/>
      <c r="L40" s="123"/>
      <c r="M40" s="123"/>
      <c r="N40" s="123"/>
      <c r="O40" s="123">
        <f t="shared" si="5"/>
        <v>377567750</v>
      </c>
      <c r="P40" s="123">
        <v>771428.06</v>
      </c>
      <c r="Q40" s="22"/>
      <c r="R40" s="6"/>
      <c r="S40" s="1"/>
    </row>
    <row r="41" spans="1:19" s="3" customFormat="1" ht="9">
      <c r="A41" s="6"/>
      <c r="B41" s="103" t="s">
        <v>14</v>
      </c>
      <c r="C41" s="38">
        <v>46715629</v>
      </c>
      <c r="D41" s="38"/>
      <c r="E41" s="38"/>
      <c r="F41" s="38"/>
      <c r="G41" s="38"/>
      <c r="H41" s="38"/>
      <c r="I41" s="38"/>
      <c r="J41" s="38"/>
      <c r="K41" s="38"/>
      <c r="L41" s="38"/>
      <c r="M41" s="38"/>
      <c r="N41" s="38"/>
      <c r="O41" s="125">
        <f t="shared" si="5"/>
        <v>46715629</v>
      </c>
      <c r="P41" s="124">
        <v>95447.1</v>
      </c>
      <c r="Q41" s="22"/>
      <c r="R41" s="6"/>
      <c r="S41" s="1"/>
    </row>
    <row r="42" spans="1:19" s="3" customFormat="1" ht="9">
      <c r="A42" s="6"/>
      <c r="B42" s="104" t="s">
        <v>15</v>
      </c>
      <c r="C42" s="123">
        <v>202567587</v>
      </c>
      <c r="D42" s="123"/>
      <c r="E42" s="123"/>
      <c r="F42" s="123"/>
      <c r="G42" s="123"/>
      <c r="H42" s="123"/>
      <c r="I42" s="123"/>
      <c r="J42" s="123"/>
      <c r="K42" s="123"/>
      <c r="L42" s="123"/>
      <c r="M42" s="123"/>
      <c r="N42" s="123"/>
      <c r="O42" s="123">
        <f t="shared" si="5"/>
        <v>202567587</v>
      </c>
      <c r="P42" s="123">
        <v>413876.24</v>
      </c>
      <c r="Q42" s="22"/>
      <c r="R42" s="6"/>
      <c r="S42" s="1"/>
    </row>
    <row r="43" spans="1:19" s="3" customFormat="1" ht="9">
      <c r="A43" s="6"/>
      <c r="B43" s="103" t="s">
        <v>16</v>
      </c>
      <c r="C43" s="38">
        <v>118267194</v>
      </c>
      <c r="D43" s="38"/>
      <c r="E43" s="38"/>
      <c r="F43" s="38"/>
      <c r="G43" s="38"/>
      <c r="H43" s="38"/>
      <c r="I43" s="38"/>
      <c r="J43" s="38"/>
      <c r="K43" s="38"/>
      <c r="L43" s="38"/>
      <c r="M43" s="38"/>
      <c r="N43" s="38"/>
      <c r="O43" s="125">
        <f t="shared" si="5"/>
        <v>118267194</v>
      </c>
      <c r="P43" s="124">
        <v>241637.78</v>
      </c>
      <c r="Q43" s="22"/>
      <c r="R43" s="6"/>
      <c r="S43" s="1"/>
    </row>
    <row r="44" spans="1:19" s="3" customFormat="1" ht="9">
      <c r="A44" s="6"/>
      <c r="B44" s="104" t="s">
        <v>41</v>
      </c>
      <c r="C44" s="123">
        <v>98111261</v>
      </c>
      <c r="D44" s="123"/>
      <c r="E44" s="123"/>
      <c r="F44" s="123"/>
      <c r="G44" s="123"/>
      <c r="H44" s="123"/>
      <c r="I44" s="123"/>
      <c r="J44" s="123"/>
      <c r="K44" s="123"/>
      <c r="L44" s="123"/>
      <c r="M44" s="123"/>
      <c r="N44" s="123"/>
      <c r="O44" s="123">
        <f t="shared" si="5"/>
        <v>98111261</v>
      </c>
      <c r="P44" s="123">
        <v>200456.16</v>
      </c>
      <c r="Q44" s="22"/>
      <c r="R44" s="6"/>
      <c r="S44" s="1"/>
    </row>
    <row r="45" spans="1:19" s="3" customFormat="1" ht="9">
      <c r="A45" s="6"/>
      <c r="B45" s="103" t="s">
        <v>17</v>
      </c>
      <c r="C45" s="38">
        <v>153765196</v>
      </c>
      <c r="D45" s="38"/>
      <c r="E45" s="38"/>
      <c r="F45" s="38"/>
      <c r="G45" s="38"/>
      <c r="H45" s="38"/>
      <c r="I45" s="38"/>
      <c r="J45" s="38"/>
      <c r="K45" s="38"/>
      <c r="L45" s="38"/>
      <c r="M45" s="38"/>
      <c r="N45" s="38"/>
      <c r="O45" s="125">
        <f t="shared" si="5"/>
        <v>153765196</v>
      </c>
      <c r="P45" s="124">
        <v>314165.57</v>
      </c>
      <c r="Q45" s="22"/>
      <c r="R45" s="6"/>
      <c r="S45" s="1"/>
    </row>
    <row r="46" spans="1:19" s="1" customFormat="1" ht="18" customHeight="1">
      <c r="A46" s="6"/>
      <c r="B46" s="93" t="s">
        <v>3</v>
      </c>
      <c r="C46" s="93">
        <f t="shared" ref="C46:K46" si="6">SUM(C31:C45)</f>
        <v>3035339363</v>
      </c>
      <c r="D46" s="93">
        <f t="shared" si="6"/>
        <v>0</v>
      </c>
      <c r="E46" s="93">
        <f t="shared" si="6"/>
        <v>0</v>
      </c>
      <c r="F46" s="93">
        <f t="shared" si="6"/>
        <v>0</v>
      </c>
      <c r="G46" s="93">
        <f t="shared" si="6"/>
        <v>0</v>
      </c>
      <c r="H46" s="93">
        <f t="shared" si="6"/>
        <v>0</v>
      </c>
      <c r="I46" s="93">
        <f t="shared" si="6"/>
        <v>0</v>
      </c>
      <c r="J46" s="93">
        <f t="shared" si="6"/>
        <v>0</v>
      </c>
      <c r="K46" s="93">
        <f t="shared" si="6"/>
        <v>0</v>
      </c>
      <c r="L46" s="93">
        <f t="shared" ref="L46:N46" si="7">SUM(L31:L45)</f>
        <v>0</v>
      </c>
      <c r="M46" s="93">
        <f t="shared" si="7"/>
        <v>0</v>
      </c>
      <c r="N46" s="93">
        <f t="shared" si="7"/>
        <v>0</v>
      </c>
      <c r="O46" s="93">
        <f t="shared" ref="O46:O47" si="8">SUM(C46:N46)</f>
        <v>3035339363</v>
      </c>
      <c r="P46" s="93">
        <f>SUM(P31:P45)</f>
        <v>6201657.7400000012</v>
      </c>
      <c r="Q46" s="23"/>
      <c r="R46" s="6"/>
    </row>
    <row r="47" spans="1:19" s="1" customFormat="1" ht="18" customHeight="1">
      <c r="A47" s="6"/>
      <c r="B47" s="93" t="s">
        <v>10</v>
      </c>
      <c r="C47" s="93">
        <f t="shared" ref="C47" si="9">C46/C48</f>
        <v>6201657.7374141878</v>
      </c>
      <c r="D47" s="93"/>
      <c r="E47" s="93"/>
      <c r="F47" s="93"/>
      <c r="G47" s="93"/>
      <c r="H47" s="93"/>
      <c r="I47" s="93"/>
      <c r="J47" s="93"/>
      <c r="K47" s="93"/>
      <c r="L47" s="93"/>
      <c r="M47" s="93"/>
      <c r="N47" s="93"/>
      <c r="O47" s="93">
        <f t="shared" si="8"/>
        <v>6201657.7374141878</v>
      </c>
      <c r="P47" s="93"/>
      <c r="Q47" s="23"/>
      <c r="R47" s="6"/>
    </row>
    <row r="48" spans="1:19" s="1" customFormat="1" ht="16.5" customHeight="1">
      <c r="A48" s="6"/>
      <c r="B48" s="93" t="s">
        <v>32</v>
      </c>
      <c r="C48" s="109">
        <v>489.44</v>
      </c>
      <c r="D48" s="109"/>
      <c r="E48" s="109"/>
      <c r="F48" s="92"/>
      <c r="G48" s="92"/>
      <c r="H48" s="92"/>
      <c r="I48" s="92"/>
      <c r="J48" s="92"/>
      <c r="K48" s="92"/>
      <c r="L48" s="92"/>
      <c r="M48" s="92"/>
      <c r="N48" s="92"/>
      <c r="O48" s="93"/>
      <c r="P48" s="93"/>
      <c r="Q48" s="24"/>
      <c r="R48" s="6"/>
    </row>
    <row r="50" spans="11:11">
      <c r="K50" s="131"/>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8" width="10" style="17" customWidth="1"/>
    <col min="9" max="14" width="10" style="17" hidden="1"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3" t="s">
        <v>53</v>
      </c>
      <c r="C8" s="254"/>
      <c r="D8" s="254"/>
      <c r="E8" s="254"/>
      <c r="F8" s="254"/>
      <c r="G8" s="254"/>
      <c r="H8" s="254"/>
      <c r="I8" s="254"/>
      <c r="J8" s="254"/>
      <c r="K8" s="254"/>
      <c r="L8" s="254"/>
      <c r="M8" s="254"/>
      <c r="N8" s="254"/>
      <c r="O8" s="255"/>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c r="E10" s="39"/>
      <c r="F10" s="39"/>
      <c r="G10" s="39"/>
      <c r="H10" s="39"/>
      <c r="I10" s="39"/>
      <c r="J10" s="39"/>
      <c r="K10" s="39"/>
      <c r="L10" s="39"/>
      <c r="M10" s="39"/>
      <c r="N10" s="39"/>
      <c r="O10" s="84">
        <f>SUM(C10:N10)</f>
        <v>21767</v>
      </c>
      <c r="P10" s="65"/>
      <c r="Q10" s="65"/>
      <c r="R10" s="56"/>
    </row>
    <row r="11" spans="1:18" s="57" customFormat="1" ht="9">
      <c r="A11" s="56"/>
      <c r="B11" s="106" t="s">
        <v>4</v>
      </c>
      <c r="C11" s="126">
        <v>51369</v>
      </c>
      <c r="D11" s="126"/>
      <c r="E11" s="126"/>
      <c r="F11" s="126"/>
      <c r="G11" s="126"/>
      <c r="H11" s="126"/>
      <c r="I11" s="126"/>
      <c r="J11" s="126"/>
      <c r="K11" s="126"/>
      <c r="L11" s="126"/>
      <c r="M11" s="126"/>
      <c r="N11" s="126"/>
      <c r="O11" s="126">
        <f>SUM(C11:N11)</f>
        <v>51369</v>
      </c>
      <c r="P11" s="65"/>
      <c r="Q11" s="65"/>
      <c r="R11" s="68"/>
    </row>
    <row r="12" spans="1:18" s="57" customFormat="1" ht="9">
      <c r="A12" s="56"/>
      <c r="B12" s="98" t="s">
        <v>80</v>
      </c>
      <c r="C12" s="39">
        <v>20730</v>
      </c>
      <c r="D12" s="39"/>
      <c r="E12" s="39"/>
      <c r="F12" s="39"/>
      <c r="G12" s="39"/>
      <c r="H12" s="39"/>
      <c r="I12" s="39"/>
      <c r="J12" s="39"/>
      <c r="K12" s="39"/>
      <c r="L12" s="39"/>
      <c r="M12" s="39"/>
      <c r="N12" s="39"/>
      <c r="O12" s="84">
        <f>SUM(C12:N12)</f>
        <v>20730</v>
      </c>
      <c r="P12" s="65"/>
      <c r="Q12" s="65"/>
      <c r="R12" s="68"/>
    </row>
    <row r="13" spans="1:18" s="57" customFormat="1" ht="9">
      <c r="A13" s="56"/>
      <c r="B13" s="106" t="s">
        <v>37</v>
      </c>
      <c r="C13" s="126">
        <v>30721</v>
      </c>
      <c r="D13" s="126"/>
      <c r="E13" s="126"/>
      <c r="F13" s="126"/>
      <c r="G13" s="126"/>
      <c r="H13" s="126"/>
      <c r="I13" s="126"/>
      <c r="J13" s="126"/>
      <c r="K13" s="126"/>
      <c r="L13" s="126"/>
      <c r="M13" s="126"/>
      <c r="N13" s="126"/>
      <c r="O13" s="126">
        <f>SUM(C13:N13)</f>
        <v>30721</v>
      </c>
      <c r="P13" s="65"/>
      <c r="Q13" s="65"/>
      <c r="R13" s="68"/>
    </row>
    <row r="14" spans="1:18" s="57" customFormat="1" ht="9">
      <c r="A14" s="56"/>
      <c r="B14" s="105" t="s">
        <v>131</v>
      </c>
      <c r="C14" s="39">
        <v>49027</v>
      </c>
      <c r="D14" s="39"/>
      <c r="E14" s="39"/>
      <c r="F14" s="39"/>
      <c r="G14" s="39"/>
      <c r="H14" s="39"/>
      <c r="I14" s="39"/>
      <c r="J14" s="39"/>
      <c r="K14" s="39"/>
      <c r="L14" s="39"/>
      <c r="M14" s="39"/>
      <c r="N14" s="39"/>
      <c r="O14" s="84">
        <f>SUM(C14:N14)</f>
        <v>49027</v>
      </c>
      <c r="P14" s="65"/>
      <c r="Q14" s="65"/>
      <c r="R14" s="68"/>
    </row>
    <row r="15" spans="1:18" s="57" customFormat="1" ht="9">
      <c r="A15" s="56"/>
      <c r="B15" s="106" t="s">
        <v>18</v>
      </c>
      <c r="C15" s="126">
        <v>102301</v>
      </c>
      <c r="D15" s="126"/>
      <c r="E15" s="126"/>
      <c r="F15" s="126"/>
      <c r="G15" s="126"/>
      <c r="H15" s="126"/>
      <c r="I15" s="126"/>
      <c r="J15" s="126"/>
      <c r="K15" s="126"/>
      <c r="L15" s="126"/>
      <c r="M15" s="126"/>
      <c r="N15" s="126"/>
      <c r="O15" s="126">
        <f t="shared" ref="O15:O23" si="0">SUM(C15:N15)</f>
        <v>102301</v>
      </c>
      <c r="P15" s="65"/>
      <c r="Q15" s="65"/>
      <c r="R15" s="68"/>
    </row>
    <row r="16" spans="1:18" s="57" customFormat="1" ht="9">
      <c r="A16" s="56"/>
      <c r="B16" s="105" t="s">
        <v>5</v>
      </c>
      <c r="C16" s="39">
        <v>15322</v>
      </c>
      <c r="D16" s="39"/>
      <c r="E16" s="39"/>
      <c r="F16" s="39"/>
      <c r="G16" s="39"/>
      <c r="H16" s="39"/>
      <c r="I16" s="39"/>
      <c r="J16" s="39"/>
      <c r="K16" s="39"/>
      <c r="L16" s="39"/>
      <c r="M16" s="39"/>
      <c r="N16" s="39"/>
      <c r="O16" s="84">
        <f t="shared" si="0"/>
        <v>15322</v>
      </c>
      <c r="P16" s="65"/>
      <c r="Q16" s="65"/>
      <c r="R16" s="68"/>
    </row>
    <row r="17" spans="1:18" s="57" customFormat="1" ht="9">
      <c r="A17" s="56"/>
      <c r="B17" s="106" t="s">
        <v>6</v>
      </c>
      <c r="C17" s="126">
        <v>37495</v>
      </c>
      <c r="D17" s="126"/>
      <c r="E17" s="126"/>
      <c r="F17" s="126"/>
      <c r="G17" s="126"/>
      <c r="H17" s="126"/>
      <c r="I17" s="126"/>
      <c r="J17" s="126"/>
      <c r="K17" s="126"/>
      <c r="L17" s="126"/>
      <c r="M17" s="126"/>
      <c r="N17" s="126"/>
      <c r="O17" s="126">
        <f t="shared" si="0"/>
        <v>37495</v>
      </c>
      <c r="P17" s="65"/>
      <c r="Q17" s="65"/>
      <c r="R17" s="68"/>
    </row>
    <row r="18" spans="1:18" s="57" customFormat="1" ht="9">
      <c r="A18" s="56"/>
      <c r="B18" s="105" t="s">
        <v>7</v>
      </c>
      <c r="C18" s="39">
        <v>1725</v>
      </c>
      <c r="D18" s="39"/>
      <c r="E18" s="39"/>
      <c r="F18" s="39"/>
      <c r="G18" s="39"/>
      <c r="H18" s="39"/>
      <c r="I18" s="39"/>
      <c r="J18" s="39"/>
      <c r="K18" s="39"/>
      <c r="L18" s="39"/>
      <c r="M18" s="39"/>
      <c r="N18" s="39"/>
      <c r="O18" s="84">
        <f t="shared" si="0"/>
        <v>1725</v>
      </c>
      <c r="P18" s="65"/>
      <c r="Q18" s="65"/>
      <c r="R18" s="68"/>
    </row>
    <row r="19" spans="1:18" s="57" customFormat="1" ht="9">
      <c r="A19" s="56"/>
      <c r="B19" s="106" t="s">
        <v>8</v>
      </c>
      <c r="C19" s="126">
        <v>81446</v>
      </c>
      <c r="D19" s="126"/>
      <c r="E19" s="126"/>
      <c r="F19" s="126"/>
      <c r="G19" s="126"/>
      <c r="H19" s="126"/>
      <c r="I19" s="126"/>
      <c r="J19" s="126"/>
      <c r="K19" s="126"/>
      <c r="L19" s="126"/>
      <c r="M19" s="126"/>
      <c r="N19" s="126"/>
      <c r="O19" s="126">
        <f t="shared" si="0"/>
        <v>81446</v>
      </c>
      <c r="P19" s="65"/>
      <c r="Q19" s="65"/>
      <c r="R19" s="68"/>
    </row>
    <row r="20" spans="1:18" s="57" customFormat="1" ht="9">
      <c r="A20" s="56"/>
      <c r="B20" s="105" t="s">
        <v>14</v>
      </c>
      <c r="C20" s="39">
        <v>13986</v>
      </c>
      <c r="D20" s="39"/>
      <c r="E20" s="39"/>
      <c r="F20" s="39"/>
      <c r="G20" s="39"/>
      <c r="H20" s="39"/>
      <c r="I20" s="39"/>
      <c r="J20" s="39"/>
      <c r="K20" s="39"/>
      <c r="L20" s="39"/>
      <c r="M20" s="39"/>
      <c r="N20" s="39"/>
      <c r="O20" s="84">
        <f t="shared" si="0"/>
        <v>13986</v>
      </c>
      <c r="P20" s="65"/>
      <c r="Q20" s="65"/>
      <c r="R20" s="68"/>
    </row>
    <row r="21" spans="1:18" s="57" customFormat="1" ht="9">
      <c r="A21" s="56"/>
      <c r="B21" s="106" t="s">
        <v>15</v>
      </c>
      <c r="C21" s="126">
        <v>42816</v>
      </c>
      <c r="D21" s="126"/>
      <c r="E21" s="126"/>
      <c r="F21" s="126"/>
      <c r="G21" s="126"/>
      <c r="H21" s="126"/>
      <c r="I21" s="126"/>
      <c r="J21" s="126"/>
      <c r="K21" s="126"/>
      <c r="L21" s="126"/>
      <c r="M21" s="126"/>
      <c r="N21" s="126"/>
      <c r="O21" s="126">
        <f t="shared" si="0"/>
        <v>42816</v>
      </c>
      <c r="P21" s="65"/>
      <c r="Q21" s="65"/>
      <c r="R21" s="68"/>
    </row>
    <row r="22" spans="1:18" s="57" customFormat="1" ht="9">
      <c r="A22" s="56"/>
      <c r="B22" s="105" t="s">
        <v>16</v>
      </c>
      <c r="C22" s="39">
        <v>35824</v>
      </c>
      <c r="D22" s="39"/>
      <c r="E22" s="39"/>
      <c r="F22" s="39"/>
      <c r="G22" s="39"/>
      <c r="H22" s="39"/>
      <c r="I22" s="39"/>
      <c r="J22" s="39"/>
      <c r="K22" s="39"/>
      <c r="L22" s="39"/>
      <c r="M22" s="39"/>
      <c r="N22" s="39"/>
      <c r="O22" s="84">
        <f t="shared" si="0"/>
        <v>35824</v>
      </c>
      <c r="P22" s="65"/>
      <c r="Q22" s="65"/>
      <c r="R22" s="68"/>
    </row>
    <row r="23" spans="1:18" s="57" customFormat="1" ht="9">
      <c r="A23" s="56"/>
      <c r="B23" s="106" t="s">
        <v>41</v>
      </c>
      <c r="C23" s="126">
        <v>23359</v>
      </c>
      <c r="D23" s="126"/>
      <c r="E23" s="126"/>
      <c r="F23" s="126"/>
      <c r="G23" s="126"/>
      <c r="H23" s="126"/>
      <c r="I23" s="126"/>
      <c r="J23" s="126"/>
      <c r="K23" s="126"/>
      <c r="L23" s="126"/>
      <c r="M23" s="126"/>
      <c r="N23" s="126"/>
      <c r="O23" s="126">
        <f t="shared" si="0"/>
        <v>23359</v>
      </c>
      <c r="P23" s="65"/>
      <c r="Q23" s="65"/>
      <c r="R23" s="68"/>
    </row>
    <row r="24" spans="1:18" s="57" customFormat="1" ht="9">
      <c r="A24" s="56"/>
      <c r="B24" s="105" t="s">
        <v>17</v>
      </c>
      <c r="C24" s="39">
        <v>31898</v>
      </c>
      <c r="D24" s="39"/>
      <c r="E24" s="39"/>
      <c r="F24" s="39"/>
      <c r="G24" s="39"/>
      <c r="H24" s="39"/>
      <c r="I24" s="39"/>
      <c r="J24" s="39"/>
      <c r="K24" s="39"/>
      <c r="L24" s="39"/>
      <c r="M24" s="39"/>
      <c r="N24" s="39"/>
      <c r="O24" s="39">
        <f>SUM(C24:N24)</f>
        <v>31898</v>
      </c>
      <c r="P24" s="65"/>
      <c r="Q24" s="65"/>
      <c r="R24" s="68"/>
    </row>
    <row r="25" spans="1:18" s="58" customFormat="1" ht="16.5" customHeight="1">
      <c r="A25" s="56"/>
      <c r="B25" s="94" t="s">
        <v>3</v>
      </c>
      <c r="C25" s="95">
        <f t="shared" ref="C25:N25" si="1">SUM(C10:C24)</f>
        <v>559786</v>
      </c>
      <c r="D25" s="95">
        <f t="shared" si="1"/>
        <v>0</v>
      </c>
      <c r="E25" s="95">
        <f t="shared" si="1"/>
        <v>0</v>
      </c>
      <c r="F25" s="95">
        <f t="shared" si="1"/>
        <v>0</v>
      </c>
      <c r="G25" s="95">
        <f t="shared" si="1"/>
        <v>0</v>
      </c>
      <c r="H25" s="95">
        <f t="shared" si="1"/>
        <v>0</v>
      </c>
      <c r="I25" s="95">
        <f t="shared" si="1"/>
        <v>0</v>
      </c>
      <c r="J25" s="95">
        <f t="shared" si="1"/>
        <v>0</v>
      </c>
      <c r="K25" s="95">
        <f t="shared" si="1"/>
        <v>0</v>
      </c>
      <c r="L25" s="95">
        <f t="shared" si="1"/>
        <v>0</v>
      </c>
      <c r="M25" s="95">
        <f t="shared" si="1"/>
        <v>0</v>
      </c>
      <c r="N25" s="95">
        <f t="shared" si="1"/>
        <v>0</v>
      </c>
      <c r="O25" s="96">
        <f>SUM(C25:N25)</f>
        <v>559786</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6" t="s">
        <v>54</v>
      </c>
      <c r="C27" s="257"/>
      <c r="D27" s="257"/>
      <c r="E27" s="257"/>
      <c r="F27" s="257"/>
      <c r="G27" s="257"/>
      <c r="H27" s="257"/>
      <c r="I27" s="257"/>
      <c r="J27" s="257"/>
      <c r="K27" s="257"/>
      <c r="L27" s="257"/>
      <c r="M27" s="257"/>
      <c r="N27" s="257"/>
      <c r="O27" s="257"/>
      <c r="P27" s="258"/>
      <c r="Q27" s="66"/>
      <c r="R27" s="56"/>
    </row>
    <row r="28" spans="1:18" s="58" customFormat="1" ht="11.25" customHeight="1">
      <c r="A28" s="56"/>
      <c r="B28" s="138" t="s">
        <v>13</v>
      </c>
      <c r="C28" s="135" t="s">
        <v>43</v>
      </c>
      <c r="D28" s="135" t="s">
        <v>44</v>
      </c>
      <c r="E28" s="135" t="s">
        <v>45</v>
      </c>
      <c r="F28" s="135" t="s">
        <v>46</v>
      </c>
      <c r="G28" s="135" t="s">
        <v>47</v>
      </c>
      <c r="H28" s="135" t="s">
        <v>48</v>
      </c>
      <c r="I28" s="135" t="s">
        <v>49</v>
      </c>
      <c r="J28" s="135" t="s">
        <v>50</v>
      </c>
      <c r="K28" s="135" t="s">
        <v>51</v>
      </c>
      <c r="L28" s="135" t="s">
        <v>0</v>
      </c>
      <c r="M28" s="135" t="s">
        <v>1</v>
      </c>
      <c r="N28" s="135" t="s">
        <v>2</v>
      </c>
      <c r="O28" s="135" t="s">
        <v>34</v>
      </c>
      <c r="P28" s="139" t="s">
        <v>35</v>
      </c>
      <c r="Q28" s="66"/>
      <c r="R28" s="56"/>
    </row>
    <row r="29" spans="1:18" s="58" customFormat="1" ht="9">
      <c r="A29" s="56"/>
      <c r="B29" s="101" t="s">
        <v>36</v>
      </c>
      <c r="C29" s="39">
        <v>57356263</v>
      </c>
      <c r="D29" s="39"/>
      <c r="E29" s="39"/>
      <c r="F29" s="39"/>
      <c r="G29" s="39"/>
      <c r="H29" s="39"/>
      <c r="I29" s="39"/>
      <c r="J29" s="39"/>
      <c r="K29" s="39"/>
      <c r="L29" s="39"/>
      <c r="M29" s="39"/>
      <c r="N29" s="39"/>
      <c r="O29" s="84">
        <f>SUM(C29:N29)</f>
        <v>57356263</v>
      </c>
      <c r="P29" s="84">
        <v>117187.53</v>
      </c>
      <c r="Q29" s="66"/>
      <c r="R29" s="56"/>
    </row>
    <row r="30" spans="1:18" s="57" customFormat="1" ht="9">
      <c r="A30" s="56"/>
      <c r="B30" s="106" t="s">
        <v>4</v>
      </c>
      <c r="C30" s="126">
        <v>135357829</v>
      </c>
      <c r="D30" s="126"/>
      <c r="E30" s="126"/>
      <c r="F30" s="126"/>
      <c r="G30" s="126"/>
      <c r="H30" s="126"/>
      <c r="I30" s="126"/>
      <c r="J30" s="126"/>
      <c r="K30" s="126"/>
      <c r="L30" s="126"/>
      <c r="M30" s="126"/>
      <c r="N30" s="126"/>
      <c r="O30" s="126">
        <f>SUM(C30:N30)</f>
        <v>135357829</v>
      </c>
      <c r="P30" s="126">
        <v>276556.53000000003</v>
      </c>
      <c r="Q30" s="81"/>
      <c r="R30" s="68"/>
    </row>
    <row r="31" spans="1:18" s="57" customFormat="1" ht="9">
      <c r="A31" s="56"/>
      <c r="B31" s="98" t="s">
        <v>80</v>
      </c>
      <c r="C31" s="39">
        <v>54623757</v>
      </c>
      <c r="D31" s="39"/>
      <c r="E31" s="39"/>
      <c r="F31" s="39"/>
      <c r="G31" s="39"/>
      <c r="H31" s="39"/>
      <c r="I31" s="39"/>
      <c r="J31" s="39"/>
      <c r="K31" s="39"/>
      <c r="L31" s="39"/>
      <c r="M31" s="39"/>
      <c r="N31" s="39"/>
      <c r="O31" s="84">
        <f>SUM(C31:N31)</f>
        <v>54623757</v>
      </c>
      <c r="P31" s="84">
        <v>111604.6</v>
      </c>
      <c r="Q31" s="81"/>
      <c r="R31" s="68"/>
    </row>
    <row r="32" spans="1:18" s="57" customFormat="1" ht="9">
      <c r="A32" s="56"/>
      <c r="B32" s="106" t="s">
        <v>37</v>
      </c>
      <c r="C32" s="126">
        <v>80950142</v>
      </c>
      <c r="D32" s="126"/>
      <c r="E32" s="126"/>
      <c r="F32" s="126"/>
      <c r="G32" s="126"/>
      <c r="H32" s="126"/>
      <c r="I32" s="126"/>
      <c r="J32" s="126"/>
      <c r="K32" s="126"/>
      <c r="L32" s="126"/>
      <c r="M32" s="126"/>
      <c r="N32" s="126"/>
      <c r="O32" s="126">
        <f>SUM(C32:N32)</f>
        <v>80950142</v>
      </c>
      <c r="P32" s="126">
        <v>165393.39000000001</v>
      </c>
      <c r="Q32" s="81"/>
      <c r="R32" s="68"/>
    </row>
    <row r="33" spans="1:18" s="57" customFormat="1" ht="9">
      <c r="A33" s="56"/>
      <c r="B33" s="105" t="s">
        <v>131</v>
      </c>
      <c r="C33" s="39">
        <v>129186635</v>
      </c>
      <c r="D33" s="39"/>
      <c r="E33" s="39"/>
      <c r="F33" s="39"/>
      <c r="G33" s="39"/>
      <c r="H33" s="39"/>
      <c r="I33" s="39"/>
      <c r="J33" s="39"/>
      <c r="K33" s="39"/>
      <c r="L33" s="39"/>
      <c r="M33" s="39"/>
      <c r="N33" s="39"/>
      <c r="O33" s="84">
        <f>SUM(C33:N33)</f>
        <v>129186635</v>
      </c>
      <c r="P33" s="84">
        <v>263947.84999999998</v>
      </c>
      <c r="Q33" s="81"/>
      <c r="R33" s="68"/>
    </row>
    <row r="34" spans="1:18" s="57" customFormat="1" ht="9">
      <c r="A34" s="56"/>
      <c r="B34" s="106" t="s">
        <v>18</v>
      </c>
      <c r="C34" s="126">
        <v>269564158</v>
      </c>
      <c r="D34" s="126"/>
      <c r="E34" s="126"/>
      <c r="F34" s="126"/>
      <c r="G34" s="126"/>
      <c r="H34" s="126"/>
      <c r="I34" s="126"/>
      <c r="J34" s="126"/>
      <c r="K34" s="126"/>
      <c r="L34" s="126"/>
      <c r="M34" s="126"/>
      <c r="N34" s="126"/>
      <c r="O34" s="126">
        <f t="shared" ref="O34:O42" si="2">SUM(C34:N34)</f>
        <v>269564158</v>
      </c>
      <c r="P34" s="126">
        <v>550760.38</v>
      </c>
      <c r="Q34" s="81"/>
      <c r="R34" s="68"/>
    </row>
    <row r="35" spans="1:18" s="57" customFormat="1" ht="9">
      <c r="A35" s="56"/>
      <c r="B35" s="101" t="s">
        <v>5</v>
      </c>
      <c r="C35" s="39">
        <v>40373623</v>
      </c>
      <c r="D35" s="39"/>
      <c r="E35" s="39"/>
      <c r="F35" s="39"/>
      <c r="G35" s="39"/>
      <c r="H35" s="39"/>
      <c r="I35" s="39"/>
      <c r="J35" s="39"/>
      <c r="K35" s="39"/>
      <c r="L35" s="39"/>
      <c r="M35" s="39"/>
      <c r="N35" s="39"/>
      <c r="O35" s="84">
        <f t="shared" si="2"/>
        <v>40373623</v>
      </c>
      <c r="P35" s="84">
        <v>82489.42</v>
      </c>
      <c r="Q35" s="81"/>
      <c r="R35" s="68"/>
    </row>
    <row r="36" spans="1:18" s="57" customFormat="1" ht="9">
      <c r="A36" s="56"/>
      <c r="B36" s="106" t="s">
        <v>6</v>
      </c>
      <c r="C36" s="126">
        <v>98799700</v>
      </c>
      <c r="D36" s="126"/>
      <c r="E36" s="126"/>
      <c r="F36" s="126"/>
      <c r="G36" s="126"/>
      <c r="H36" s="126"/>
      <c r="I36" s="126"/>
      <c r="J36" s="126"/>
      <c r="K36" s="126"/>
      <c r="L36" s="126"/>
      <c r="M36" s="126"/>
      <c r="N36" s="126"/>
      <c r="O36" s="126">
        <f t="shared" si="2"/>
        <v>98799700</v>
      </c>
      <c r="P36" s="126">
        <v>201862.74</v>
      </c>
      <c r="Q36" s="81"/>
      <c r="R36" s="68"/>
    </row>
    <row r="37" spans="1:18" s="57" customFormat="1" ht="9">
      <c r="A37" s="56"/>
      <c r="B37" s="101" t="s">
        <v>7</v>
      </c>
      <c r="C37" s="39">
        <v>4545392</v>
      </c>
      <c r="D37" s="39"/>
      <c r="E37" s="39"/>
      <c r="F37" s="39"/>
      <c r="G37" s="39"/>
      <c r="H37" s="39"/>
      <c r="I37" s="39"/>
      <c r="J37" s="39"/>
      <c r="K37" s="39"/>
      <c r="L37" s="39"/>
      <c r="M37" s="39"/>
      <c r="N37" s="39"/>
      <c r="O37" s="84">
        <f t="shared" si="2"/>
        <v>4545392</v>
      </c>
      <c r="P37" s="84">
        <v>9286.92</v>
      </c>
      <c r="Q37" s="81"/>
      <c r="R37" s="68"/>
    </row>
    <row r="38" spans="1:18" s="57" customFormat="1" ht="9">
      <c r="A38" s="56"/>
      <c r="B38" s="106" t="s">
        <v>8</v>
      </c>
      <c r="C38" s="126">
        <v>214611024</v>
      </c>
      <c r="D38" s="126"/>
      <c r="E38" s="126"/>
      <c r="F38" s="126"/>
      <c r="G38" s="126"/>
      <c r="H38" s="126"/>
      <c r="I38" s="126"/>
      <c r="J38" s="126"/>
      <c r="K38" s="126"/>
      <c r="L38" s="126"/>
      <c r="M38" s="126"/>
      <c r="N38" s="126"/>
      <c r="O38" s="126">
        <f t="shared" si="2"/>
        <v>214611024</v>
      </c>
      <c r="P38" s="126">
        <v>438482.8</v>
      </c>
      <c r="Q38" s="81"/>
      <c r="R38" s="68"/>
    </row>
    <row r="39" spans="1:18" s="57" customFormat="1" ht="9">
      <c r="A39" s="56"/>
      <c r="B39" s="101" t="s">
        <v>14</v>
      </c>
      <c r="C39" s="39">
        <v>36853250</v>
      </c>
      <c r="D39" s="39"/>
      <c r="E39" s="39"/>
      <c r="F39" s="39"/>
      <c r="G39" s="39"/>
      <c r="H39" s="39"/>
      <c r="I39" s="39"/>
      <c r="J39" s="39"/>
      <c r="K39" s="39"/>
      <c r="L39" s="39"/>
      <c r="M39" s="39"/>
      <c r="N39" s="39"/>
      <c r="O39" s="84">
        <f t="shared" si="2"/>
        <v>36853250</v>
      </c>
      <c r="P39" s="84">
        <v>75296.77</v>
      </c>
      <c r="Q39" s="81"/>
      <c r="R39" s="68"/>
    </row>
    <row r="40" spans="1:18" s="57" customFormat="1" ht="9">
      <c r="A40" s="56"/>
      <c r="B40" s="106" t="s">
        <v>15</v>
      </c>
      <c r="C40" s="126">
        <v>112820588</v>
      </c>
      <c r="D40" s="126"/>
      <c r="E40" s="126"/>
      <c r="F40" s="126"/>
      <c r="G40" s="126"/>
      <c r="H40" s="126"/>
      <c r="I40" s="126"/>
      <c r="J40" s="126"/>
      <c r="K40" s="126"/>
      <c r="L40" s="126"/>
      <c r="M40" s="126"/>
      <c r="N40" s="126"/>
      <c r="O40" s="126">
        <f t="shared" si="2"/>
        <v>112820588</v>
      </c>
      <c r="P40" s="126">
        <v>230509.54</v>
      </c>
      <c r="Q40" s="81"/>
      <c r="R40" s="68"/>
    </row>
    <row r="41" spans="1:18" s="57" customFormat="1" ht="9">
      <c r="A41" s="56"/>
      <c r="B41" s="101" t="s">
        <v>16</v>
      </c>
      <c r="C41" s="39">
        <v>94396598</v>
      </c>
      <c r="D41" s="39"/>
      <c r="E41" s="39"/>
      <c r="F41" s="39"/>
      <c r="G41" s="39"/>
      <c r="H41" s="39"/>
      <c r="I41" s="39"/>
      <c r="J41" s="39"/>
      <c r="K41" s="39"/>
      <c r="L41" s="39"/>
      <c r="M41" s="39"/>
      <c r="N41" s="39"/>
      <c r="O41" s="84">
        <f t="shared" si="2"/>
        <v>94396598</v>
      </c>
      <c r="P41" s="84">
        <v>192866.54</v>
      </c>
      <c r="Q41" s="81"/>
      <c r="R41" s="68"/>
    </row>
    <row r="42" spans="1:18" s="57" customFormat="1" ht="9">
      <c r="A42" s="56"/>
      <c r="B42" s="106" t="s">
        <v>41</v>
      </c>
      <c r="C42" s="126">
        <v>61551199</v>
      </c>
      <c r="D42" s="126"/>
      <c r="E42" s="126"/>
      <c r="F42" s="126"/>
      <c r="G42" s="126"/>
      <c r="H42" s="126"/>
      <c r="I42" s="126"/>
      <c r="J42" s="126"/>
      <c r="K42" s="126"/>
      <c r="L42" s="126"/>
      <c r="M42" s="126"/>
      <c r="N42" s="126"/>
      <c r="O42" s="126">
        <f t="shared" si="2"/>
        <v>61551199</v>
      </c>
      <c r="P42" s="126">
        <v>125758.42</v>
      </c>
      <c r="Q42" s="81"/>
      <c r="R42" s="68"/>
    </row>
    <row r="43" spans="1:18" s="57" customFormat="1" ht="9">
      <c r="A43" s="56"/>
      <c r="B43" s="101" t="s">
        <v>17</v>
      </c>
      <c r="C43" s="39">
        <v>84051549</v>
      </c>
      <c r="D43" s="39"/>
      <c r="E43" s="39"/>
      <c r="F43" s="39"/>
      <c r="G43" s="39"/>
      <c r="H43" s="39"/>
      <c r="I43" s="39"/>
      <c r="J43" s="39"/>
      <c r="K43" s="39"/>
      <c r="L43" s="39"/>
      <c r="M43" s="39"/>
      <c r="N43" s="39"/>
      <c r="O43" s="39">
        <f>SUM(C43:N43)</f>
        <v>84051549</v>
      </c>
      <c r="P43" s="84">
        <v>171730.04</v>
      </c>
      <c r="Q43" s="81"/>
      <c r="R43" s="68"/>
    </row>
    <row r="44" spans="1:18" s="58" customFormat="1" ht="18" customHeight="1">
      <c r="A44" s="56"/>
      <c r="B44" s="97" t="s">
        <v>3</v>
      </c>
      <c r="C44" s="97">
        <f t="shared" ref="C44:M44" si="3">SUM(C29:C43)</f>
        <v>1475041707</v>
      </c>
      <c r="D44" s="97">
        <f t="shared" si="3"/>
        <v>0</v>
      </c>
      <c r="E44" s="97">
        <f t="shared" si="3"/>
        <v>0</v>
      </c>
      <c r="F44" s="97">
        <f t="shared" si="3"/>
        <v>0</v>
      </c>
      <c r="G44" s="97">
        <f t="shared" si="3"/>
        <v>0</v>
      </c>
      <c r="H44" s="97">
        <f t="shared" si="3"/>
        <v>0</v>
      </c>
      <c r="I44" s="97">
        <f t="shared" si="3"/>
        <v>0</v>
      </c>
      <c r="J44" s="97">
        <f t="shared" si="3"/>
        <v>0</v>
      </c>
      <c r="K44" s="97">
        <f t="shared" si="3"/>
        <v>0</v>
      </c>
      <c r="L44" s="97">
        <f t="shared" si="3"/>
        <v>0</v>
      </c>
      <c r="M44" s="97">
        <f t="shared" si="3"/>
        <v>0</v>
      </c>
      <c r="N44" s="97">
        <f t="shared" ref="N44" si="4">SUM(N29:N43)</f>
        <v>0</v>
      </c>
      <c r="O44" s="97">
        <f>SUM(O29:O43)</f>
        <v>1475041707</v>
      </c>
      <c r="P44" s="97">
        <f>SUM(P29:P43)</f>
        <v>3013733.4699999997</v>
      </c>
      <c r="Q44" s="66"/>
      <c r="R44" s="56"/>
    </row>
    <row r="45" spans="1:18" s="82" customFormat="1" ht="18" customHeight="1">
      <c r="A45" s="56"/>
      <c r="B45" s="97" t="s">
        <v>10</v>
      </c>
      <c r="C45" s="97">
        <f t="shared" ref="C45" si="5">C44/C46</f>
        <v>3013733.4647760708</v>
      </c>
      <c r="D45" s="97"/>
      <c r="E45" s="97"/>
      <c r="F45" s="97"/>
      <c r="G45" s="97"/>
      <c r="H45" s="97"/>
      <c r="I45" s="97"/>
      <c r="J45" s="97"/>
      <c r="K45" s="97"/>
      <c r="L45" s="97"/>
      <c r="M45" s="97"/>
      <c r="N45" s="97"/>
      <c r="O45" s="97">
        <f>SUM(C45:N45)</f>
        <v>3013733.4647760708</v>
      </c>
      <c r="P45" s="97"/>
      <c r="Q45" s="66"/>
      <c r="R45" s="56"/>
    </row>
    <row r="46" spans="1:18" s="58" customFormat="1" ht="16.5" customHeight="1">
      <c r="A46" s="56"/>
      <c r="B46" s="97" t="s">
        <v>32</v>
      </c>
      <c r="C46" s="109">
        <v>489.44</v>
      </c>
      <c r="D46" s="109"/>
      <c r="E46" s="109"/>
      <c r="F46" s="92"/>
      <c r="G46" s="92"/>
      <c r="H46" s="92"/>
      <c r="I46" s="92"/>
      <c r="J46" s="92"/>
      <c r="K46" s="92"/>
      <c r="L46" s="92"/>
      <c r="M46" s="92"/>
      <c r="N46" s="92"/>
      <c r="O46" s="225"/>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3" t="s">
        <v>55</v>
      </c>
      <c r="C48" s="254"/>
      <c r="D48" s="254"/>
      <c r="E48" s="254"/>
      <c r="F48" s="254"/>
      <c r="G48" s="254"/>
      <c r="H48" s="254"/>
      <c r="I48" s="254"/>
      <c r="J48" s="254"/>
      <c r="K48" s="254"/>
      <c r="L48" s="254"/>
      <c r="M48" s="254"/>
      <c r="N48" s="254"/>
      <c r="O48" s="254"/>
      <c r="P48" s="255"/>
      <c r="Q48" s="66"/>
      <c r="R48" s="56"/>
    </row>
    <row r="49" spans="1:20" s="58" customFormat="1" ht="11.25" customHeight="1">
      <c r="A49" s="56"/>
      <c r="B49" s="78"/>
      <c r="C49" s="79"/>
      <c r="D49" s="79"/>
      <c r="E49" s="79"/>
      <c r="F49" s="79"/>
      <c r="G49" s="79"/>
      <c r="H49" s="79"/>
      <c r="I49" s="79"/>
      <c r="J49" s="79"/>
      <c r="K49" s="79"/>
      <c r="L49" s="79"/>
      <c r="M49" s="79"/>
      <c r="N49" s="79"/>
      <c r="O49" s="251" t="s">
        <v>152</v>
      </c>
      <c r="P49" s="252"/>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c r="E51" s="39"/>
      <c r="F51" s="39"/>
      <c r="G51" s="39"/>
      <c r="H51" s="39"/>
      <c r="I51" s="39"/>
      <c r="J51" s="39"/>
      <c r="K51" s="39"/>
      <c r="L51" s="39"/>
      <c r="M51" s="39"/>
      <c r="N51" s="39"/>
      <c r="O51" s="39">
        <v>42135.99</v>
      </c>
      <c r="P51" s="127">
        <v>86.09</v>
      </c>
      <c r="Q51" s="66"/>
      <c r="R51" s="56"/>
    </row>
    <row r="52" spans="1:20" s="57" customFormat="1" ht="9">
      <c r="A52" s="56"/>
      <c r="B52" s="107" t="s">
        <v>4</v>
      </c>
      <c r="C52" s="123">
        <v>37360.339999999997</v>
      </c>
      <c r="D52" s="123"/>
      <c r="E52" s="123"/>
      <c r="F52" s="123"/>
      <c r="G52" s="123"/>
      <c r="H52" s="123"/>
      <c r="I52" s="123"/>
      <c r="J52" s="123"/>
      <c r="K52" s="123"/>
      <c r="L52" s="123"/>
      <c r="M52" s="123"/>
      <c r="N52" s="123"/>
      <c r="O52" s="123">
        <v>37360.339999999997</v>
      </c>
      <c r="P52" s="128">
        <v>76.33</v>
      </c>
      <c r="Q52" s="81"/>
      <c r="R52" s="68"/>
    </row>
    <row r="53" spans="1:20" s="57" customFormat="1" ht="9">
      <c r="A53" s="56"/>
      <c r="B53" s="98" t="s">
        <v>80</v>
      </c>
      <c r="C53" s="39">
        <v>32699.919999999998</v>
      </c>
      <c r="D53" s="39"/>
      <c r="E53" s="39"/>
      <c r="F53" s="39"/>
      <c r="G53" s="39"/>
      <c r="H53" s="39"/>
      <c r="I53" s="39"/>
      <c r="J53" s="39"/>
      <c r="K53" s="39"/>
      <c r="L53" s="39"/>
      <c r="M53" s="39"/>
      <c r="N53" s="39"/>
      <c r="O53" s="39">
        <v>32699.919999999998</v>
      </c>
      <c r="P53" s="127">
        <v>66.81</v>
      </c>
      <c r="Q53" s="81"/>
      <c r="R53" s="68"/>
    </row>
    <row r="54" spans="1:20" s="57" customFormat="1" ht="9">
      <c r="A54" s="56"/>
      <c r="B54" s="107" t="s">
        <v>37</v>
      </c>
      <c r="C54" s="123">
        <v>16489.89</v>
      </c>
      <c r="D54" s="123"/>
      <c r="E54" s="123"/>
      <c r="F54" s="123"/>
      <c r="G54" s="123"/>
      <c r="H54" s="123"/>
      <c r="I54" s="123"/>
      <c r="J54" s="123"/>
      <c r="K54" s="123"/>
      <c r="L54" s="123"/>
      <c r="M54" s="123"/>
      <c r="N54" s="123"/>
      <c r="O54" s="123">
        <v>16489.89</v>
      </c>
      <c r="P54" s="128">
        <v>33.69</v>
      </c>
      <c r="Q54" s="81"/>
      <c r="R54" s="68"/>
    </row>
    <row r="55" spans="1:20" s="57" customFormat="1" ht="9">
      <c r="A55" s="56"/>
      <c r="B55" s="105" t="s">
        <v>131</v>
      </c>
      <c r="C55" s="39">
        <v>40460.550000000003</v>
      </c>
      <c r="D55" s="39"/>
      <c r="E55" s="39"/>
      <c r="F55" s="39"/>
      <c r="G55" s="39"/>
      <c r="H55" s="39"/>
      <c r="I55" s="39"/>
      <c r="J55" s="39"/>
      <c r="K55" s="39"/>
      <c r="L55" s="39"/>
      <c r="M55" s="39"/>
      <c r="N55" s="39"/>
      <c r="O55" s="39">
        <v>40460.550000000003</v>
      </c>
      <c r="P55" s="127">
        <v>82.67</v>
      </c>
      <c r="Q55" s="81"/>
      <c r="R55" s="68"/>
    </row>
    <row r="56" spans="1:20" s="57" customFormat="1" ht="9">
      <c r="A56" s="56"/>
      <c r="B56" s="107" t="s">
        <v>18</v>
      </c>
      <c r="C56" s="123">
        <v>53957.19</v>
      </c>
      <c r="D56" s="123"/>
      <c r="E56" s="123"/>
      <c r="F56" s="123"/>
      <c r="G56" s="123"/>
      <c r="H56" s="123"/>
      <c r="I56" s="123"/>
      <c r="J56" s="123"/>
      <c r="K56" s="123"/>
      <c r="L56" s="123"/>
      <c r="M56" s="123"/>
      <c r="N56" s="123"/>
      <c r="O56" s="123">
        <v>53957.19</v>
      </c>
      <c r="P56" s="128">
        <v>110.24</v>
      </c>
      <c r="Q56" s="81"/>
      <c r="R56" s="68"/>
    </row>
    <row r="57" spans="1:20" s="57" customFormat="1" ht="9">
      <c r="A57" s="56"/>
      <c r="B57" s="105" t="s">
        <v>5</v>
      </c>
      <c r="C57" s="39">
        <v>29881.15</v>
      </c>
      <c r="D57" s="39"/>
      <c r="E57" s="39"/>
      <c r="F57" s="39"/>
      <c r="G57" s="39"/>
      <c r="H57" s="39"/>
      <c r="I57" s="39"/>
      <c r="J57" s="39"/>
      <c r="K57" s="39"/>
      <c r="L57" s="39"/>
      <c r="M57" s="39"/>
      <c r="N57" s="39"/>
      <c r="O57" s="39">
        <v>29881.15</v>
      </c>
      <c r="P57" s="127">
        <v>61.05</v>
      </c>
      <c r="Q57" s="81"/>
      <c r="R57" s="68"/>
    </row>
    <row r="58" spans="1:20" s="57" customFormat="1" ht="9">
      <c r="A58" s="56"/>
      <c r="B58" s="107" t="s">
        <v>6</v>
      </c>
      <c r="C58" s="123">
        <v>19367.88</v>
      </c>
      <c r="D58" s="123"/>
      <c r="E58" s="123"/>
      <c r="F58" s="123"/>
      <c r="G58" s="123"/>
      <c r="H58" s="123"/>
      <c r="I58" s="123"/>
      <c r="J58" s="123"/>
      <c r="K58" s="123"/>
      <c r="L58" s="123"/>
      <c r="M58" s="123"/>
      <c r="N58" s="123"/>
      <c r="O58" s="123">
        <v>19367.88</v>
      </c>
      <c r="P58" s="128">
        <v>39.57</v>
      </c>
      <c r="Q58" s="81"/>
      <c r="R58" s="68"/>
      <c r="T58" s="83"/>
    </row>
    <row r="59" spans="1:20" s="57" customFormat="1" ht="9">
      <c r="A59" s="56"/>
      <c r="B59" s="105" t="s">
        <v>7</v>
      </c>
      <c r="C59" s="39">
        <v>33687.699999999997</v>
      </c>
      <c r="D59" s="39"/>
      <c r="E59" s="39"/>
      <c r="F59" s="39"/>
      <c r="G59" s="39"/>
      <c r="H59" s="39"/>
      <c r="I59" s="39"/>
      <c r="J59" s="39"/>
      <c r="K59" s="39"/>
      <c r="L59" s="39"/>
      <c r="M59" s="39"/>
      <c r="N59" s="39"/>
      <c r="O59" s="39">
        <v>33687.699999999997</v>
      </c>
      <c r="P59" s="127">
        <v>68.83</v>
      </c>
      <c r="Q59" s="81"/>
      <c r="R59" s="68"/>
    </row>
    <row r="60" spans="1:20" s="57" customFormat="1" ht="9">
      <c r="A60" s="56"/>
      <c r="B60" s="107" t="s">
        <v>8</v>
      </c>
      <c r="C60" s="123">
        <v>29034.78</v>
      </c>
      <c r="D60" s="123"/>
      <c r="E60" s="123"/>
      <c r="F60" s="123"/>
      <c r="G60" s="123"/>
      <c r="H60" s="123"/>
      <c r="I60" s="123"/>
      <c r="J60" s="123"/>
      <c r="K60" s="123"/>
      <c r="L60" s="123"/>
      <c r="M60" s="123"/>
      <c r="N60" s="123"/>
      <c r="O60" s="123">
        <v>29034.78</v>
      </c>
      <c r="P60" s="128">
        <v>59.32</v>
      </c>
      <c r="Q60" s="81"/>
      <c r="R60" s="68"/>
    </row>
    <row r="61" spans="1:20" s="57" customFormat="1" ht="9">
      <c r="A61" s="56"/>
      <c r="B61" s="105" t="s">
        <v>14</v>
      </c>
      <c r="C61" s="39">
        <v>20920.02</v>
      </c>
      <c r="D61" s="39"/>
      <c r="E61" s="39"/>
      <c r="F61" s="39"/>
      <c r="G61" s="39"/>
      <c r="H61" s="39"/>
      <c r="I61" s="39"/>
      <c r="J61" s="39"/>
      <c r="K61" s="39"/>
      <c r="L61" s="39"/>
      <c r="M61" s="39"/>
      <c r="N61" s="39"/>
      <c r="O61" s="39">
        <v>20920.02</v>
      </c>
      <c r="P61" s="127">
        <v>42.74</v>
      </c>
      <c r="Q61" s="81"/>
      <c r="R61" s="68"/>
    </row>
    <row r="62" spans="1:20" s="57" customFormat="1" ht="9">
      <c r="A62" s="56"/>
      <c r="B62" s="107" t="s">
        <v>15</v>
      </c>
      <c r="C62" s="123">
        <v>29631.74</v>
      </c>
      <c r="D62" s="123"/>
      <c r="E62" s="123"/>
      <c r="F62" s="123"/>
      <c r="G62" s="123"/>
      <c r="H62" s="123"/>
      <c r="I62" s="123"/>
      <c r="J62" s="123"/>
      <c r="K62" s="123"/>
      <c r="L62" s="123"/>
      <c r="M62" s="123"/>
      <c r="N62" s="123"/>
      <c r="O62" s="123">
        <v>29631.74</v>
      </c>
      <c r="P62" s="128">
        <v>60.54</v>
      </c>
      <c r="Q62" s="81"/>
      <c r="R62" s="68"/>
    </row>
    <row r="63" spans="1:20" s="57" customFormat="1" ht="9">
      <c r="A63" s="56"/>
      <c r="B63" s="105" t="s">
        <v>16</v>
      </c>
      <c r="C63" s="39">
        <v>20676.810000000001</v>
      </c>
      <c r="D63" s="39"/>
      <c r="E63" s="39"/>
      <c r="F63" s="39"/>
      <c r="G63" s="39"/>
      <c r="H63" s="39"/>
      <c r="I63" s="39"/>
      <c r="J63" s="39"/>
      <c r="K63" s="39"/>
      <c r="L63" s="39"/>
      <c r="M63" s="39"/>
      <c r="N63" s="39"/>
      <c r="O63" s="39">
        <v>20676.810000000001</v>
      </c>
      <c r="P63" s="127">
        <v>42.25</v>
      </c>
      <c r="Q63" s="81"/>
      <c r="R63" s="68"/>
    </row>
    <row r="64" spans="1:20" s="57" customFormat="1" ht="9">
      <c r="A64" s="56"/>
      <c r="B64" s="107" t="s">
        <v>41</v>
      </c>
      <c r="C64" s="123">
        <v>26306.19</v>
      </c>
      <c r="D64" s="123"/>
      <c r="E64" s="123"/>
      <c r="F64" s="123"/>
      <c r="G64" s="123"/>
      <c r="H64" s="123"/>
      <c r="I64" s="123"/>
      <c r="J64" s="123"/>
      <c r="K64" s="123"/>
      <c r="L64" s="123"/>
      <c r="M64" s="123"/>
      <c r="N64" s="123"/>
      <c r="O64" s="123">
        <v>26306.19</v>
      </c>
      <c r="P64" s="128">
        <v>53.75</v>
      </c>
      <c r="Q64" s="81"/>
      <c r="R64" s="68"/>
    </row>
    <row r="65" spans="1:18" s="57" customFormat="1" ht="9">
      <c r="A65" s="56"/>
      <c r="B65" s="105" t="s">
        <v>17</v>
      </c>
      <c r="C65" s="39">
        <v>30191.73</v>
      </c>
      <c r="D65" s="39"/>
      <c r="E65" s="39"/>
      <c r="F65" s="39"/>
      <c r="G65" s="39"/>
      <c r="H65" s="39"/>
      <c r="I65" s="39"/>
      <c r="J65" s="39"/>
      <c r="K65" s="39"/>
      <c r="L65" s="39"/>
      <c r="M65" s="39"/>
      <c r="N65" s="39"/>
      <c r="O65" s="39">
        <v>30191.73</v>
      </c>
      <c r="P65" s="127">
        <v>61.69</v>
      </c>
      <c r="Q65" s="81"/>
      <c r="R65" s="85"/>
    </row>
    <row r="66" spans="1:18" s="58" customFormat="1" ht="18" customHeight="1">
      <c r="A66" s="56"/>
      <c r="B66" s="93" t="s">
        <v>30</v>
      </c>
      <c r="C66" s="93">
        <v>33960.85</v>
      </c>
      <c r="D66" s="93"/>
      <c r="E66" s="93"/>
      <c r="F66" s="93"/>
      <c r="G66" s="93"/>
      <c r="H66" s="93"/>
      <c r="I66" s="93"/>
      <c r="J66" s="93"/>
      <c r="K66" s="93"/>
      <c r="L66" s="93"/>
      <c r="M66" s="93"/>
      <c r="N66" s="93"/>
      <c r="O66" s="93">
        <v>33960.85</v>
      </c>
      <c r="P66" s="129">
        <v>69.39</v>
      </c>
      <c r="Q66" s="66"/>
      <c r="R66" s="56"/>
    </row>
    <row r="67" spans="1:18" s="58" customFormat="1" ht="18" customHeight="1">
      <c r="A67" s="56"/>
      <c r="B67" s="93" t="s">
        <v>31</v>
      </c>
      <c r="C67" s="115">
        <v>69.39</v>
      </c>
      <c r="D67" s="115"/>
      <c r="E67" s="115"/>
      <c r="F67" s="115"/>
      <c r="G67" s="115"/>
      <c r="H67" s="115"/>
      <c r="I67" s="115"/>
      <c r="J67" s="115"/>
      <c r="K67" s="115"/>
      <c r="L67" s="115"/>
      <c r="M67" s="115"/>
      <c r="N67" s="115"/>
      <c r="O67" s="115">
        <v>69.39</v>
      </c>
      <c r="P67" s="93"/>
      <c r="Q67" s="66"/>
      <c r="R67" s="56"/>
    </row>
    <row r="68" spans="1:18" s="58" customFormat="1" ht="16.5" customHeight="1">
      <c r="A68" s="56"/>
      <c r="B68" s="93" t="s">
        <v>32</v>
      </c>
      <c r="C68" s="109">
        <v>489.44</v>
      </c>
      <c r="D68" s="109"/>
      <c r="E68" s="109"/>
      <c r="F68" s="92"/>
      <c r="G68" s="92"/>
      <c r="H68" s="92"/>
      <c r="I68" s="92"/>
      <c r="J68" s="92"/>
      <c r="K68" s="92"/>
      <c r="L68" s="92"/>
      <c r="M68" s="92"/>
      <c r="N68" s="92"/>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hidden="1" customWidth="1"/>
    <col min="10" max="10" width="11.42578125" style="17" hidden="1" customWidth="1"/>
    <col min="11" max="11" width="11.7109375" style="17" hidden="1" customWidth="1"/>
    <col min="12" max="12" width="11.28515625" style="17" hidden="1" customWidth="1"/>
    <col min="13" max="14" width="11.42578125" style="17" hidden="1"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6" t="s">
        <v>61</v>
      </c>
      <c r="C8" s="226"/>
      <c r="D8" s="226"/>
      <c r="E8" s="226"/>
      <c r="F8" s="226"/>
      <c r="G8" s="226"/>
      <c r="H8" s="226"/>
      <c r="I8" s="226"/>
      <c r="J8" s="226"/>
      <c r="K8" s="226"/>
      <c r="L8" s="226"/>
      <c r="M8" s="226"/>
      <c r="N8" s="226"/>
      <c r="O8" s="226"/>
      <c r="P8" s="227"/>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c r="E10" s="39"/>
      <c r="F10" s="39"/>
      <c r="G10" s="39"/>
      <c r="H10" s="39"/>
      <c r="I10" s="39"/>
      <c r="J10" s="39"/>
      <c r="K10" s="39"/>
      <c r="L10" s="39"/>
      <c r="M10" s="39"/>
      <c r="N10" s="39"/>
      <c r="O10" s="84">
        <f>SUM(C10:N10)</f>
        <v>9923034275</v>
      </c>
      <c r="P10" s="84">
        <v>20274260.940000001</v>
      </c>
      <c r="Q10" s="76"/>
    </row>
    <row r="11" spans="1:18" s="54" customFormat="1" ht="9" customHeight="1">
      <c r="A11" s="53"/>
      <c r="B11" s="106" t="s">
        <v>4</v>
      </c>
      <c r="C11" s="126">
        <v>19941271689</v>
      </c>
      <c r="D11" s="126"/>
      <c r="E11" s="126"/>
      <c r="F11" s="126"/>
      <c r="G11" s="126"/>
      <c r="H11" s="126"/>
      <c r="I11" s="126"/>
      <c r="J11" s="126"/>
      <c r="K11" s="126"/>
      <c r="L11" s="126"/>
      <c r="M11" s="126"/>
      <c r="N11" s="126"/>
      <c r="O11" s="126">
        <f>SUM(C11:N11)</f>
        <v>19941271689</v>
      </c>
      <c r="P11" s="130">
        <v>40743036.299999997</v>
      </c>
      <c r="Q11" s="76"/>
    </row>
    <row r="12" spans="1:18" s="54" customFormat="1" ht="9" customHeight="1">
      <c r="A12" s="53"/>
      <c r="B12" s="98" t="s">
        <v>80</v>
      </c>
      <c r="C12" s="39">
        <v>8781671450</v>
      </c>
      <c r="D12" s="39"/>
      <c r="E12" s="39"/>
      <c r="F12" s="39"/>
      <c r="G12" s="39"/>
      <c r="H12" s="39"/>
      <c r="I12" s="39"/>
      <c r="J12" s="39"/>
      <c r="K12" s="39"/>
      <c r="L12" s="39"/>
      <c r="M12" s="39"/>
      <c r="N12" s="39"/>
      <c r="O12" s="84">
        <f t="shared" ref="O12:O24" si="0">SUM(C12:N12)</f>
        <v>8781671450</v>
      </c>
      <c r="P12" s="84">
        <v>17942283.940000001</v>
      </c>
      <c r="Q12" s="76"/>
    </row>
    <row r="13" spans="1:18" s="54" customFormat="1" ht="9" customHeight="1">
      <c r="A13" s="53"/>
      <c r="B13" s="106" t="s">
        <v>37</v>
      </c>
      <c r="C13" s="126">
        <v>5346794759</v>
      </c>
      <c r="D13" s="126"/>
      <c r="E13" s="126"/>
      <c r="F13" s="126"/>
      <c r="G13" s="126"/>
      <c r="H13" s="126"/>
      <c r="I13" s="126"/>
      <c r="J13" s="126"/>
      <c r="K13" s="126"/>
      <c r="L13" s="126"/>
      <c r="M13" s="126"/>
      <c r="N13" s="126"/>
      <c r="O13" s="126">
        <f t="shared" si="0"/>
        <v>5346794759</v>
      </c>
      <c r="P13" s="130">
        <v>10924310.970000001</v>
      </c>
      <c r="Q13" s="76"/>
      <c r="R13" s="55"/>
    </row>
    <row r="14" spans="1:18" s="54" customFormat="1" ht="9" customHeight="1">
      <c r="A14" s="53"/>
      <c r="B14" s="105" t="s">
        <v>131</v>
      </c>
      <c r="C14" s="39">
        <v>21737794226</v>
      </c>
      <c r="D14" s="39"/>
      <c r="E14" s="39"/>
      <c r="F14" s="39"/>
      <c r="G14" s="39"/>
      <c r="H14" s="39"/>
      <c r="I14" s="39"/>
      <c r="J14" s="39"/>
      <c r="K14" s="39"/>
      <c r="L14" s="39"/>
      <c r="M14" s="39"/>
      <c r="N14" s="39"/>
      <c r="O14" s="84">
        <f t="shared" si="0"/>
        <v>21737794226</v>
      </c>
      <c r="P14" s="84">
        <v>44413603.759999998</v>
      </c>
      <c r="Q14" s="76"/>
      <c r="R14" s="55"/>
    </row>
    <row r="15" spans="1:18" s="54" customFormat="1" ht="9" customHeight="1">
      <c r="A15" s="53"/>
      <c r="B15" s="106" t="s">
        <v>18</v>
      </c>
      <c r="C15" s="126">
        <v>59579163352</v>
      </c>
      <c r="D15" s="126"/>
      <c r="E15" s="126"/>
      <c r="F15" s="126"/>
      <c r="G15" s="126"/>
      <c r="H15" s="126"/>
      <c r="I15" s="126"/>
      <c r="J15" s="126"/>
      <c r="K15" s="126"/>
      <c r="L15" s="126"/>
      <c r="M15" s="126"/>
      <c r="N15" s="126"/>
      <c r="O15" s="126">
        <f t="shared" si="0"/>
        <v>59579163352</v>
      </c>
      <c r="P15" s="130">
        <v>121729248.43000001</v>
      </c>
      <c r="Q15" s="76"/>
      <c r="R15" s="55"/>
    </row>
    <row r="16" spans="1:18" s="54" customFormat="1" ht="9" customHeight="1">
      <c r="A16" s="53"/>
      <c r="B16" s="105" t="s">
        <v>5</v>
      </c>
      <c r="C16" s="39">
        <v>4568099685</v>
      </c>
      <c r="D16" s="39"/>
      <c r="E16" s="39"/>
      <c r="F16" s="39"/>
      <c r="G16" s="39"/>
      <c r="H16" s="39"/>
      <c r="I16" s="39"/>
      <c r="J16" s="39"/>
      <c r="K16" s="39"/>
      <c r="L16" s="39"/>
      <c r="M16" s="39"/>
      <c r="N16" s="39"/>
      <c r="O16" s="84">
        <f t="shared" si="0"/>
        <v>4568099685</v>
      </c>
      <c r="P16" s="84">
        <v>9333319.0700000003</v>
      </c>
      <c r="Q16" s="76"/>
    </row>
    <row r="17" spans="1:256" s="54" customFormat="1" ht="9" customHeight="1">
      <c r="A17" s="53"/>
      <c r="B17" s="106" t="s">
        <v>6</v>
      </c>
      <c r="C17" s="126">
        <v>9070838389</v>
      </c>
      <c r="D17" s="126"/>
      <c r="E17" s="126"/>
      <c r="F17" s="126"/>
      <c r="G17" s="126"/>
      <c r="H17" s="126"/>
      <c r="I17" s="126"/>
      <c r="J17" s="126"/>
      <c r="K17" s="126"/>
      <c r="L17" s="126"/>
      <c r="M17" s="126"/>
      <c r="N17" s="126"/>
      <c r="O17" s="126">
        <f t="shared" si="0"/>
        <v>9070838389</v>
      </c>
      <c r="P17" s="130">
        <v>18533095.760000002</v>
      </c>
      <c r="Q17" s="76"/>
    </row>
    <row r="18" spans="1:256" s="54" customFormat="1" ht="9" customHeight="1">
      <c r="A18" s="53"/>
      <c r="B18" s="105" t="s">
        <v>7</v>
      </c>
      <c r="C18" s="39">
        <v>454622950</v>
      </c>
      <c r="D18" s="39"/>
      <c r="E18" s="39"/>
      <c r="F18" s="39"/>
      <c r="G18" s="39"/>
      <c r="H18" s="39"/>
      <c r="I18" s="39"/>
      <c r="J18" s="39"/>
      <c r="K18" s="39"/>
      <c r="L18" s="39"/>
      <c r="M18" s="39"/>
      <c r="N18" s="39"/>
      <c r="O18" s="84">
        <f t="shared" si="0"/>
        <v>454622950</v>
      </c>
      <c r="P18" s="84">
        <v>928863.5</v>
      </c>
      <c r="Q18" s="76"/>
    </row>
    <row r="19" spans="1:256" s="54" customFormat="1" ht="9" customHeight="1">
      <c r="A19" s="53"/>
      <c r="B19" s="106" t="s">
        <v>8</v>
      </c>
      <c r="C19" s="126">
        <v>30481914453</v>
      </c>
      <c r="D19" s="126"/>
      <c r="E19" s="126"/>
      <c r="F19" s="126"/>
      <c r="G19" s="126"/>
      <c r="H19" s="126"/>
      <c r="I19" s="126"/>
      <c r="J19" s="126"/>
      <c r="K19" s="126"/>
      <c r="L19" s="126"/>
      <c r="M19" s="126"/>
      <c r="N19" s="126"/>
      <c r="O19" s="126">
        <f t="shared" si="0"/>
        <v>30481914453</v>
      </c>
      <c r="P19" s="130">
        <v>62279164.869999997</v>
      </c>
      <c r="Q19" s="76"/>
    </row>
    <row r="20" spans="1:256" s="54" customFormat="1" ht="9" customHeight="1">
      <c r="A20" s="53"/>
      <c r="B20" s="105" t="s">
        <v>14</v>
      </c>
      <c r="C20" s="61">
        <v>2753954355</v>
      </c>
      <c r="D20" s="61"/>
      <c r="E20" s="61"/>
      <c r="F20" s="61"/>
      <c r="G20" s="61"/>
      <c r="H20" s="61"/>
      <c r="I20" s="61"/>
      <c r="J20" s="61"/>
      <c r="K20" s="61"/>
      <c r="L20" s="61"/>
      <c r="M20" s="61"/>
      <c r="N20" s="61"/>
      <c r="O20" s="84">
        <f t="shared" si="0"/>
        <v>2753954355</v>
      </c>
      <c r="P20" s="84">
        <v>5626745.5800000001</v>
      </c>
      <c r="Q20" s="76"/>
    </row>
    <row r="21" spans="1:256" s="54" customFormat="1" ht="9" customHeight="1">
      <c r="A21" s="53"/>
      <c r="B21" s="106" t="s">
        <v>15</v>
      </c>
      <c r="C21" s="126">
        <v>19207478455</v>
      </c>
      <c r="D21" s="126"/>
      <c r="E21" s="126"/>
      <c r="F21" s="126"/>
      <c r="G21" s="126"/>
      <c r="H21" s="126"/>
      <c r="I21" s="126"/>
      <c r="J21" s="126"/>
      <c r="K21" s="126"/>
      <c r="L21" s="126"/>
      <c r="M21" s="126"/>
      <c r="N21" s="126"/>
      <c r="O21" s="126">
        <f t="shared" si="0"/>
        <v>19207478455</v>
      </c>
      <c r="P21" s="130">
        <v>39243785.659999996</v>
      </c>
      <c r="Q21" s="76"/>
    </row>
    <row r="22" spans="1:256" s="54" customFormat="1" ht="9" customHeight="1">
      <c r="A22" s="53"/>
      <c r="B22" s="105" t="s">
        <v>16</v>
      </c>
      <c r="C22" s="39">
        <v>10478213980</v>
      </c>
      <c r="D22" s="39"/>
      <c r="E22" s="39"/>
      <c r="F22" s="39"/>
      <c r="G22" s="39"/>
      <c r="H22" s="39"/>
      <c r="I22" s="39"/>
      <c r="J22" s="39"/>
      <c r="K22" s="39"/>
      <c r="L22" s="39"/>
      <c r="M22" s="39"/>
      <c r="N22" s="39"/>
      <c r="O22" s="84">
        <f t="shared" si="0"/>
        <v>10478213980</v>
      </c>
      <c r="P22" s="84">
        <v>21408577.109999999</v>
      </c>
      <c r="Q22" s="76"/>
    </row>
    <row r="23" spans="1:256" s="54" customFormat="1" ht="9" customHeight="1">
      <c r="A23" s="53"/>
      <c r="B23" s="106" t="s">
        <v>41</v>
      </c>
      <c r="C23" s="126">
        <v>6560033714</v>
      </c>
      <c r="D23" s="126"/>
      <c r="E23" s="126"/>
      <c r="F23" s="126"/>
      <c r="G23" s="126"/>
      <c r="H23" s="126"/>
      <c r="I23" s="126"/>
      <c r="J23" s="126"/>
      <c r="K23" s="126"/>
      <c r="L23" s="126"/>
      <c r="M23" s="126"/>
      <c r="N23" s="126"/>
      <c r="O23" s="126">
        <f t="shared" si="0"/>
        <v>6560033714</v>
      </c>
      <c r="P23" s="130">
        <v>13403141.779999999</v>
      </c>
      <c r="Q23" s="76"/>
    </row>
    <row r="24" spans="1:256" s="54" customFormat="1" ht="9" customHeight="1">
      <c r="A24" s="53"/>
      <c r="B24" s="105" t="s">
        <v>17</v>
      </c>
      <c r="C24" s="39">
        <v>12351281705</v>
      </c>
      <c r="D24" s="39"/>
      <c r="E24" s="39"/>
      <c r="F24" s="39"/>
      <c r="G24" s="39"/>
      <c r="H24" s="39"/>
      <c r="I24" s="39"/>
      <c r="J24" s="39"/>
      <c r="K24" s="39"/>
      <c r="L24" s="39"/>
      <c r="M24" s="39"/>
      <c r="N24" s="39"/>
      <c r="O24" s="84">
        <f t="shared" si="0"/>
        <v>12351281705</v>
      </c>
      <c r="P24" s="84">
        <v>25235537.969999999</v>
      </c>
      <c r="Q24" s="76"/>
    </row>
    <row r="25" spans="1:256" s="57" customFormat="1" ht="18" customHeight="1">
      <c r="A25" s="56"/>
      <c r="B25" s="116" t="s">
        <v>9</v>
      </c>
      <c r="C25" s="116">
        <f t="shared" ref="C25:J25" si="1">SUM(C10:C24)</f>
        <v>221236167437</v>
      </c>
      <c r="D25" s="116">
        <f t="shared" si="1"/>
        <v>0</v>
      </c>
      <c r="E25" s="116">
        <f t="shared" si="1"/>
        <v>0</v>
      </c>
      <c r="F25" s="116">
        <f t="shared" si="1"/>
        <v>0</v>
      </c>
      <c r="G25" s="116">
        <f t="shared" si="1"/>
        <v>0</v>
      </c>
      <c r="H25" s="116">
        <f t="shared" si="1"/>
        <v>0</v>
      </c>
      <c r="I25" s="116">
        <f t="shared" si="1"/>
        <v>0</v>
      </c>
      <c r="J25" s="116">
        <f t="shared" si="1"/>
        <v>0</v>
      </c>
      <c r="K25" s="116">
        <f>SUM(K10:K24)</f>
        <v>0</v>
      </c>
      <c r="L25" s="116">
        <f>SUM(L10:L24)</f>
        <v>0</v>
      </c>
      <c r="M25" s="116">
        <f>SUM(M10:M24)</f>
        <v>0</v>
      </c>
      <c r="N25" s="116">
        <f>SUM(N10:N24)</f>
        <v>0</v>
      </c>
      <c r="O25" s="116">
        <f>SUM(C25:N25)</f>
        <v>221236167437</v>
      </c>
      <c r="P25" s="116">
        <f>SUM(P10:P24)</f>
        <v>452018975.63999999</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 si="2">ROUND(C25/C27,2)</f>
        <v>452018975.63999999</v>
      </c>
      <c r="D26" s="116"/>
      <c r="E26" s="116"/>
      <c r="F26" s="116"/>
      <c r="G26" s="116"/>
      <c r="H26" s="116"/>
      <c r="I26" s="116"/>
      <c r="J26" s="116"/>
      <c r="K26" s="116"/>
      <c r="L26" s="116"/>
      <c r="M26" s="116"/>
      <c r="N26" s="116"/>
      <c r="O26" s="116">
        <f>SUM(C26:N26)</f>
        <v>452018975.63999999</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489.44</v>
      </c>
      <c r="D27" s="109"/>
      <c r="E27" s="109"/>
      <c r="F27" s="92"/>
      <c r="G27" s="92"/>
      <c r="H27" s="92"/>
      <c r="I27" s="92"/>
      <c r="J27" s="92"/>
      <c r="K27" s="92"/>
      <c r="L27" s="92"/>
      <c r="M27" s="92"/>
      <c r="N27" s="92"/>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6" t="s">
        <v>56</v>
      </c>
      <c r="C29" s="226"/>
      <c r="D29" s="226"/>
      <c r="E29" s="226"/>
      <c r="F29" s="226"/>
      <c r="G29" s="226"/>
      <c r="H29" s="226"/>
      <c r="I29" s="226"/>
      <c r="J29" s="226"/>
      <c r="K29" s="226"/>
      <c r="L29" s="226"/>
      <c r="M29" s="226"/>
      <c r="N29" s="226"/>
      <c r="O29" s="227"/>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c r="E31" s="110"/>
      <c r="F31" s="110"/>
      <c r="G31" s="110"/>
      <c r="H31" s="110"/>
      <c r="I31" s="110"/>
      <c r="J31" s="110"/>
      <c r="K31" s="110"/>
      <c r="L31" s="110"/>
      <c r="M31" s="110"/>
      <c r="N31" s="110"/>
      <c r="O31" s="110">
        <v>0.92720000000000002</v>
      </c>
      <c r="P31" s="112"/>
      <c r="Q31" s="112"/>
      <c r="R31" s="112"/>
      <c r="S31" s="112"/>
    </row>
    <row r="32" spans="1:256" s="54" customFormat="1" ht="9" customHeight="1">
      <c r="A32" s="53"/>
      <c r="B32" s="106" t="s">
        <v>4</v>
      </c>
      <c r="C32" s="111">
        <v>0.92210000000000003</v>
      </c>
      <c r="D32" s="111"/>
      <c r="E32" s="111"/>
      <c r="F32" s="111"/>
      <c r="G32" s="111"/>
      <c r="H32" s="111"/>
      <c r="I32" s="111"/>
      <c r="J32" s="111"/>
      <c r="K32" s="111"/>
      <c r="L32" s="111"/>
      <c r="M32" s="111"/>
      <c r="N32" s="111"/>
      <c r="O32" s="111">
        <v>0.92210000000000003</v>
      </c>
      <c r="P32" s="112"/>
      <c r="Q32" s="112"/>
      <c r="R32" s="112"/>
      <c r="S32" s="112"/>
    </row>
    <row r="33" spans="1:23" s="54" customFormat="1" ht="9" customHeight="1">
      <c r="A33" s="53"/>
      <c r="B33" s="98" t="s">
        <v>80</v>
      </c>
      <c r="C33" s="110">
        <v>0.93710000000000004</v>
      </c>
      <c r="D33" s="110"/>
      <c r="E33" s="110"/>
      <c r="F33" s="110"/>
      <c r="G33" s="110"/>
      <c r="H33" s="110"/>
      <c r="I33" s="110"/>
      <c r="J33" s="110"/>
      <c r="K33" s="110"/>
      <c r="L33" s="110"/>
      <c r="M33" s="110"/>
      <c r="N33" s="110"/>
      <c r="O33" s="110">
        <v>0.93710000000000004</v>
      </c>
      <c r="P33" s="112"/>
      <c r="Q33" s="112"/>
      <c r="R33" s="112"/>
      <c r="S33" s="112"/>
    </row>
    <row r="34" spans="1:23" s="54" customFormat="1" ht="9" customHeight="1">
      <c r="A34" s="53"/>
      <c r="B34" s="106" t="s">
        <v>37</v>
      </c>
      <c r="C34" s="111">
        <v>0.92369999999999997</v>
      </c>
      <c r="D34" s="111"/>
      <c r="E34" s="111"/>
      <c r="F34" s="111"/>
      <c r="G34" s="111"/>
      <c r="H34" s="111"/>
      <c r="I34" s="111"/>
      <c r="J34" s="111"/>
      <c r="K34" s="111"/>
      <c r="L34" s="111"/>
      <c r="M34" s="111"/>
      <c r="N34" s="111"/>
      <c r="O34" s="111">
        <v>0.92369999999999997</v>
      </c>
      <c r="P34" s="112"/>
      <c r="Q34" s="112"/>
      <c r="R34" s="112"/>
      <c r="S34" s="112"/>
    </row>
    <row r="35" spans="1:23" s="54" customFormat="1" ht="9" customHeight="1">
      <c r="A35" s="53"/>
      <c r="B35" s="105" t="s">
        <v>131</v>
      </c>
      <c r="C35" s="110">
        <v>0.94020000000000004</v>
      </c>
      <c r="D35" s="110"/>
      <c r="E35" s="193"/>
      <c r="F35" s="110"/>
      <c r="G35" s="110"/>
      <c r="H35" s="110"/>
      <c r="I35" s="110"/>
      <c r="J35" s="110"/>
      <c r="K35" s="110"/>
      <c r="L35" s="110"/>
      <c r="M35" s="110"/>
      <c r="N35" s="110"/>
      <c r="O35" s="110">
        <v>0.94020000000000004</v>
      </c>
      <c r="P35" s="112"/>
      <c r="Q35" s="112"/>
      <c r="R35" s="112"/>
      <c r="S35" s="112"/>
    </row>
    <row r="36" spans="1:23" s="54" customFormat="1" ht="9" customHeight="1">
      <c r="A36" s="53"/>
      <c r="B36" s="106" t="s">
        <v>18</v>
      </c>
      <c r="C36" s="111">
        <v>0.9365</v>
      </c>
      <c r="D36" s="111"/>
      <c r="E36" s="194"/>
      <c r="F36" s="194"/>
      <c r="G36" s="194"/>
      <c r="H36" s="111"/>
      <c r="I36" s="111"/>
      <c r="J36" s="111"/>
      <c r="K36" s="111"/>
      <c r="L36" s="111"/>
      <c r="M36" s="111"/>
      <c r="N36" s="111"/>
      <c r="O36" s="111">
        <v>0.9365</v>
      </c>
      <c r="P36" s="112"/>
      <c r="Q36" s="112"/>
      <c r="R36" s="112"/>
      <c r="S36" s="112"/>
    </row>
    <row r="37" spans="1:23" s="54" customFormat="1" ht="9" customHeight="1">
      <c r="A37" s="53"/>
      <c r="B37" s="105" t="s">
        <v>5</v>
      </c>
      <c r="C37" s="110">
        <v>0.93169999999999997</v>
      </c>
      <c r="D37" s="110"/>
      <c r="E37" s="110"/>
      <c r="F37" s="110"/>
      <c r="G37" s="110"/>
      <c r="H37" s="110"/>
      <c r="I37" s="110"/>
      <c r="J37" s="110"/>
      <c r="K37" s="110"/>
      <c r="L37" s="110"/>
      <c r="M37" s="110"/>
      <c r="N37" s="110"/>
      <c r="O37" s="110">
        <v>0.93169999999999997</v>
      </c>
      <c r="P37" s="112"/>
      <c r="Q37" s="112"/>
      <c r="R37" s="112"/>
      <c r="S37" s="112"/>
    </row>
    <row r="38" spans="1:23" s="54" customFormat="1" ht="9" customHeight="1">
      <c r="A38" s="53"/>
      <c r="B38" s="106" t="s">
        <v>6</v>
      </c>
      <c r="C38" s="111">
        <v>0.93589999999999995</v>
      </c>
      <c r="D38" s="111"/>
      <c r="E38" s="194"/>
      <c r="F38" s="194"/>
      <c r="G38" s="194"/>
      <c r="H38" s="194"/>
      <c r="I38" s="111"/>
      <c r="J38" s="111"/>
      <c r="K38" s="111"/>
      <c r="L38" s="111"/>
      <c r="M38" s="111"/>
      <c r="N38" s="111"/>
      <c r="O38" s="111">
        <v>0.93589999999999995</v>
      </c>
      <c r="P38" s="112"/>
      <c r="Q38" s="112"/>
      <c r="R38" s="112"/>
      <c r="S38" s="112"/>
    </row>
    <row r="39" spans="1:23" s="54" customFormat="1" ht="9" customHeight="1">
      <c r="A39" s="53"/>
      <c r="B39" s="105" t="s">
        <v>7</v>
      </c>
      <c r="C39" s="110">
        <v>0.90839999999999999</v>
      </c>
      <c r="D39" s="110"/>
      <c r="E39" s="110"/>
      <c r="F39" s="110"/>
      <c r="G39" s="110"/>
      <c r="H39" s="110"/>
      <c r="I39" s="110"/>
      <c r="J39" s="110"/>
      <c r="K39" s="110"/>
      <c r="L39" s="110"/>
      <c r="M39" s="110"/>
      <c r="N39" s="110"/>
      <c r="O39" s="110">
        <v>0.90839999999999999</v>
      </c>
      <c r="P39" s="112"/>
      <c r="Q39" s="112"/>
      <c r="R39" s="112"/>
      <c r="S39" s="112"/>
    </row>
    <row r="40" spans="1:23" s="54" customFormat="1" ht="9" customHeight="1">
      <c r="A40" s="53"/>
      <c r="B40" s="106" t="s">
        <v>8</v>
      </c>
      <c r="C40" s="111">
        <v>0.93430000000000002</v>
      </c>
      <c r="D40" s="111"/>
      <c r="E40" s="194"/>
      <c r="F40" s="194"/>
      <c r="G40" s="194"/>
      <c r="H40" s="111"/>
      <c r="I40" s="111"/>
      <c r="J40" s="111"/>
      <c r="K40" s="111"/>
      <c r="L40" s="111"/>
      <c r="M40" s="111"/>
      <c r="N40" s="111"/>
      <c r="O40" s="111">
        <v>0.93430000000000002</v>
      </c>
      <c r="P40" s="112"/>
      <c r="Q40" s="112"/>
      <c r="R40" s="112"/>
      <c r="S40" s="112"/>
    </row>
    <row r="41" spans="1:23" s="54" customFormat="1" ht="9" customHeight="1">
      <c r="A41" s="53"/>
      <c r="B41" s="105" t="s">
        <v>14</v>
      </c>
      <c r="C41" s="110">
        <v>0.92969999999999997</v>
      </c>
      <c r="D41" s="110"/>
      <c r="E41" s="110"/>
      <c r="F41" s="110"/>
      <c r="G41" s="110"/>
      <c r="H41" s="110"/>
      <c r="I41" s="110"/>
      <c r="J41" s="110"/>
      <c r="K41" s="110"/>
      <c r="L41" s="110"/>
      <c r="M41" s="110"/>
      <c r="N41" s="110"/>
      <c r="O41" s="110">
        <v>0.92969999999999997</v>
      </c>
      <c r="P41" s="112"/>
      <c r="Q41" s="112"/>
      <c r="R41" s="112"/>
      <c r="S41" s="112"/>
    </row>
    <row r="42" spans="1:23" s="54" customFormat="1" ht="9" customHeight="1">
      <c r="A42" s="53"/>
      <c r="B42" s="106" t="s">
        <v>15</v>
      </c>
      <c r="C42" s="111">
        <v>0.9425</v>
      </c>
      <c r="D42" s="111"/>
      <c r="E42" s="111"/>
      <c r="F42" s="111"/>
      <c r="G42" s="111"/>
      <c r="H42" s="111"/>
      <c r="I42" s="111"/>
      <c r="J42" s="111"/>
      <c r="K42" s="111"/>
      <c r="L42" s="111"/>
      <c r="M42" s="111"/>
      <c r="N42" s="111"/>
      <c r="O42" s="111">
        <v>0.9425</v>
      </c>
      <c r="P42" s="112"/>
      <c r="Q42" s="112"/>
      <c r="R42" s="112"/>
      <c r="S42" s="112"/>
    </row>
    <row r="43" spans="1:23" s="54" customFormat="1" ht="9" customHeight="1">
      <c r="A43" s="53"/>
      <c r="B43" s="105" t="s">
        <v>16</v>
      </c>
      <c r="C43" s="110">
        <v>0.94020000000000004</v>
      </c>
      <c r="D43" s="110"/>
      <c r="E43" s="110"/>
      <c r="F43" s="110"/>
      <c r="G43" s="110"/>
      <c r="H43" s="110"/>
      <c r="I43" s="110"/>
      <c r="J43" s="110"/>
      <c r="K43" s="110"/>
      <c r="L43" s="110"/>
      <c r="M43" s="110"/>
      <c r="N43" s="110"/>
      <c r="O43" s="110">
        <v>0.94020000000000004</v>
      </c>
      <c r="P43" s="112"/>
      <c r="Q43" s="112"/>
      <c r="R43" s="112"/>
      <c r="S43" s="112"/>
    </row>
    <row r="44" spans="1:23" s="54" customFormat="1" ht="9" customHeight="1">
      <c r="A44" s="53"/>
      <c r="B44" s="106" t="s">
        <v>41</v>
      </c>
      <c r="C44" s="111">
        <v>0.92569999999999997</v>
      </c>
      <c r="D44" s="111"/>
      <c r="E44" s="111"/>
      <c r="F44" s="111"/>
      <c r="G44" s="111"/>
      <c r="H44" s="111"/>
      <c r="I44" s="111"/>
      <c r="J44" s="111"/>
      <c r="K44" s="111"/>
      <c r="L44" s="111"/>
      <c r="M44" s="111"/>
      <c r="N44" s="111"/>
      <c r="O44" s="111">
        <v>0.92569999999999997</v>
      </c>
      <c r="P44" s="112"/>
      <c r="Q44" s="112"/>
      <c r="R44" s="112"/>
      <c r="S44" s="112"/>
    </row>
    <row r="45" spans="1:23" s="54" customFormat="1" ht="9" customHeight="1">
      <c r="A45" s="53"/>
      <c r="B45" s="105" t="s">
        <v>17</v>
      </c>
      <c r="C45" s="110">
        <v>0.92810000000000004</v>
      </c>
      <c r="D45" s="110"/>
      <c r="E45" s="110"/>
      <c r="F45" s="110"/>
      <c r="G45" s="110"/>
      <c r="H45" s="110"/>
      <c r="I45" s="110"/>
      <c r="J45" s="110"/>
      <c r="K45" s="110"/>
      <c r="L45" s="110"/>
      <c r="M45" s="110"/>
      <c r="N45" s="110"/>
      <c r="O45" s="110">
        <v>0.92810000000000004</v>
      </c>
      <c r="P45" s="112"/>
      <c r="Q45" s="112"/>
      <c r="R45" s="112"/>
      <c r="S45" s="112"/>
    </row>
    <row r="46" spans="1:23" s="54" customFormat="1" ht="18" customHeight="1">
      <c r="A46" s="53"/>
      <c r="B46" s="118" t="s">
        <v>3</v>
      </c>
      <c r="C46" s="119">
        <v>0.93420000000000003</v>
      </c>
      <c r="D46" s="119"/>
      <c r="E46" s="144"/>
      <c r="F46" s="144"/>
      <c r="G46" s="144"/>
      <c r="H46" s="144"/>
      <c r="I46" s="119"/>
      <c r="J46" s="119"/>
      <c r="K46" s="119"/>
      <c r="L46" s="119"/>
      <c r="M46" s="119"/>
      <c r="N46" s="119"/>
      <c r="O46" s="119">
        <v>0.93420000000000003</v>
      </c>
      <c r="P46" s="112"/>
      <c r="Q46" s="112"/>
      <c r="R46" s="112"/>
      <c r="S46" s="112"/>
      <c r="T46" s="112"/>
      <c r="U46" s="112"/>
      <c r="V46" s="112"/>
      <c r="W46" s="112"/>
    </row>
    <row r="47" spans="1:23" s="54" customFormat="1" ht="16.5" customHeight="1">
      <c r="A47" s="53"/>
      <c r="B47" s="121" t="s">
        <v>28</v>
      </c>
      <c r="C47" s="122">
        <v>0.9425</v>
      </c>
      <c r="D47" s="122"/>
      <c r="E47" s="122"/>
      <c r="F47" s="122"/>
      <c r="G47" s="122"/>
      <c r="H47" s="122"/>
      <c r="I47" s="122"/>
      <c r="J47" s="122"/>
      <c r="K47" s="122"/>
      <c r="L47" s="122"/>
      <c r="M47" s="122"/>
      <c r="N47" s="122"/>
      <c r="O47" s="122">
        <v>0.9425</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&amp;L&amp;9www.scj.cl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hidden="1" customWidth="1"/>
    <col min="10" max="10" width="10.7109375" style="17" hidden="1" customWidth="1"/>
    <col min="11" max="11" width="10.85546875" style="17" hidden="1" customWidth="1"/>
    <col min="12" max="12" width="10.7109375" style="17" hidden="1" customWidth="1"/>
    <col min="13" max="14" width="10.42578125" style="17" hidden="1"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6" t="s">
        <v>57</v>
      </c>
      <c r="C8" s="226"/>
      <c r="D8" s="226"/>
      <c r="E8" s="226"/>
      <c r="F8" s="226"/>
      <c r="G8" s="226"/>
      <c r="H8" s="226"/>
      <c r="I8" s="226"/>
      <c r="J8" s="226"/>
      <c r="K8" s="226"/>
      <c r="L8" s="226"/>
      <c r="M8" s="226"/>
      <c r="N8" s="226"/>
      <c r="O8" s="227"/>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4" t="s">
        <v>63</v>
      </c>
      <c r="C10" s="72">
        <v>19010809698</v>
      </c>
      <c r="D10" s="72"/>
      <c r="E10" s="72"/>
      <c r="F10" s="72"/>
      <c r="G10" s="72"/>
      <c r="H10" s="72"/>
      <c r="I10" s="72"/>
      <c r="J10" s="72"/>
      <c r="K10" s="72"/>
      <c r="L10" s="72"/>
      <c r="M10" s="72"/>
      <c r="N10" s="72"/>
      <c r="O10" s="72">
        <f>SUM(C10:N10)</f>
        <v>19010809698</v>
      </c>
      <c r="P10" s="56"/>
      <c r="Q10" s="56"/>
      <c r="R10" s="57"/>
    </row>
    <row r="11" spans="1:18" s="58" customFormat="1" ht="11.25" customHeight="1">
      <c r="A11" s="56"/>
      <c r="B11" s="106" t="s">
        <v>19</v>
      </c>
      <c r="C11" s="126">
        <v>3172327094</v>
      </c>
      <c r="D11" s="126"/>
      <c r="E11" s="126"/>
      <c r="F11" s="126"/>
      <c r="G11" s="126"/>
      <c r="H11" s="126"/>
      <c r="I11" s="126"/>
      <c r="J11" s="126"/>
      <c r="K11" s="126"/>
      <c r="L11" s="126"/>
      <c r="M11" s="126"/>
      <c r="N11" s="126"/>
      <c r="O11" s="126">
        <f>SUM(C11:N11)</f>
        <v>3172327094</v>
      </c>
      <c r="P11" s="56"/>
      <c r="Q11" s="56"/>
      <c r="R11" s="57"/>
    </row>
    <row r="12" spans="1:18" s="58" customFormat="1" ht="11.25" customHeight="1">
      <c r="A12" s="56"/>
      <c r="B12" s="101" t="s">
        <v>20</v>
      </c>
      <c r="C12" s="39">
        <v>3035339363</v>
      </c>
      <c r="D12" s="39"/>
      <c r="E12" s="39"/>
      <c r="F12" s="39"/>
      <c r="G12" s="39"/>
      <c r="H12" s="39"/>
      <c r="I12" s="39"/>
      <c r="J12" s="39"/>
      <c r="K12" s="39"/>
      <c r="L12" s="39"/>
      <c r="M12" s="39"/>
      <c r="N12" s="39"/>
      <c r="O12" s="39">
        <f>SUM(C12:N12)</f>
        <v>3035339363</v>
      </c>
      <c r="P12" s="56"/>
      <c r="Q12" s="56"/>
      <c r="R12" s="57"/>
    </row>
    <row r="13" spans="1:18" s="58" customFormat="1" ht="11.25" customHeight="1">
      <c r="A13" s="56"/>
      <c r="B13" s="143" t="s">
        <v>29</v>
      </c>
      <c r="C13" s="196">
        <v>559786</v>
      </c>
      <c r="D13" s="140"/>
      <c r="E13" s="140"/>
      <c r="F13" s="140"/>
      <c r="G13" s="140"/>
      <c r="H13" s="140"/>
      <c r="I13" s="140"/>
      <c r="J13" s="140"/>
      <c r="K13" s="140"/>
      <c r="L13" s="140"/>
      <c r="M13" s="140"/>
      <c r="N13" s="140"/>
      <c r="O13" s="141">
        <f>SUM(C13:N13)</f>
        <v>559786</v>
      </c>
      <c r="P13" s="56"/>
      <c r="Q13" s="56"/>
      <c r="R13" s="57"/>
    </row>
    <row r="14" spans="1:18" s="58" customFormat="1" ht="11.25" customHeight="1">
      <c r="A14" s="56"/>
      <c r="B14" s="155" t="s">
        <v>11</v>
      </c>
      <c r="C14" s="197">
        <v>1475041707</v>
      </c>
      <c r="D14" s="39"/>
      <c r="E14" s="39"/>
      <c r="F14" s="39"/>
      <c r="G14" s="39"/>
      <c r="H14" s="39"/>
      <c r="I14" s="39"/>
      <c r="J14" s="39"/>
      <c r="K14" s="39"/>
      <c r="L14" s="39"/>
      <c r="M14" s="39"/>
      <c r="N14" s="39"/>
      <c r="O14" s="142">
        <f>SUM(C14:N14)</f>
        <v>1475041707</v>
      </c>
      <c r="P14" s="56"/>
      <c r="Q14" s="56"/>
      <c r="R14" s="57"/>
    </row>
    <row r="15" spans="1:18" s="58" customFormat="1" ht="11.25" customHeight="1">
      <c r="A15" s="56"/>
      <c r="B15" s="167" t="s">
        <v>12</v>
      </c>
      <c r="C15" s="195">
        <v>33960.85</v>
      </c>
      <c r="D15" s="123"/>
      <c r="E15" s="123"/>
      <c r="F15" s="123"/>
      <c r="G15" s="123"/>
      <c r="H15" s="123"/>
      <c r="I15" s="123"/>
      <c r="J15" s="123"/>
      <c r="K15" s="123"/>
      <c r="L15" s="123"/>
      <c r="M15" s="123"/>
      <c r="N15" s="123"/>
      <c r="O15" s="149">
        <f>+O10/O13</f>
        <v>33960.852357865326</v>
      </c>
      <c r="P15" s="56"/>
      <c r="Q15" s="56"/>
      <c r="R15" s="57"/>
    </row>
    <row r="16" spans="1:18" s="58" customFormat="1" ht="11.25" customHeight="1">
      <c r="A16" s="56"/>
      <c r="B16" s="199" t="s">
        <v>111</v>
      </c>
      <c r="C16" s="198">
        <v>0.93420000000000003</v>
      </c>
      <c r="D16" s="168"/>
      <c r="E16" s="168"/>
      <c r="F16" s="168"/>
      <c r="G16" s="168"/>
      <c r="H16" s="168"/>
      <c r="I16" s="168"/>
      <c r="J16" s="168"/>
      <c r="K16" s="168"/>
      <c r="L16" s="169"/>
      <c r="M16" s="169"/>
      <c r="N16" s="169"/>
      <c r="O16" s="198">
        <v>0.93420000000000003</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6" t="s">
        <v>58</v>
      </c>
      <c r="C18" s="226"/>
      <c r="D18" s="226"/>
      <c r="E18" s="226"/>
      <c r="F18" s="226"/>
      <c r="G18" s="226"/>
      <c r="H18" s="226"/>
      <c r="I18" s="226"/>
      <c r="J18" s="226"/>
      <c r="K18" s="226"/>
      <c r="L18" s="226"/>
      <c r="M18" s="226"/>
      <c r="N18" s="226"/>
      <c r="O18" s="227"/>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6" t="s">
        <v>63</v>
      </c>
      <c r="C20" s="145">
        <v>38841961.650000013</v>
      </c>
      <c r="D20" s="145"/>
      <c r="E20" s="145"/>
      <c r="F20" s="145"/>
      <c r="G20" s="145"/>
      <c r="H20" s="145"/>
      <c r="I20" s="146"/>
      <c r="J20" s="146"/>
      <c r="K20" s="146"/>
      <c r="L20" s="146"/>
      <c r="M20" s="146"/>
      <c r="N20" s="146"/>
      <c r="O20" s="147">
        <f>SUM(C20:N20)</f>
        <v>38841961.650000013</v>
      </c>
      <c r="P20" s="56"/>
      <c r="Q20" s="68"/>
      <c r="R20" s="57"/>
    </row>
    <row r="21" spans="1:18" s="58" customFormat="1" ht="11.25" customHeight="1">
      <c r="A21" s="56"/>
      <c r="B21" s="148" t="s">
        <v>19</v>
      </c>
      <c r="C21" s="123">
        <v>6481544.4000000004</v>
      </c>
      <c r="D21" s="123"/>
      <c r="E21" s="123"/>
      <c r="F21" s="123"/>
      <c r="G21" s="123"/>
      <c r="H21" s="123"/>
      <c r="I21" s="123"/>
      <c r="J21" s="123"/>
      <c r="K21" s="123"/>
      <c r="L21" s="123"/>
      <c r="M21" s="123"/>
      <c r="N21" s="123"/>
      <c r="O21" s="149">
        <f>SUM(C21:N21)</f>
        <v>6481544.4000000004</v>
      </c>
      <c r="P21" s="56"/>
      <c r="Q21" s="56"/>
      <c r="R21" s="57"/>
    </row>
    <row r="22" spans="1:18" s="58" customFormat="1" ht="11.25" customHeight="1">
      <c r="A22" s="56"/>
      <c r="B22" s="150" t="s">
        <v>20</v>
      </c>
      <c r="C22" s="151">
        <v>6201657.7400000012</v>
      </c>
      <c r="D22" s="151"/>
      <c r="E22" s="151"/>
      <c r="F22" s="151"/>
      <c r="G22" s="151"/>
      <c r="H22" s="151"/>
      <c r="I22" s="158"/>
      <c r="J22" s="158"/>
      <c r="K22" s="158"/>
      <c r="L22" s="158"/>
      <c r="M22" s="158"/>
      <c r="N22" s="158"/>
      <c r="O22" s="159">
        <f>SUM(C22:N22)</f>
        <v>6201657.7400000012</v>
      </c>
      <c r="P22" s="56"/>
      <c r="Q22" s="56"/>
      <c r="R22" s="57"/>
    </row>
    <row r="23" spans="1:18" s="58" customFormat="1" ht="11.25" customHeight="1">
      <c r="A23" s="56"/>
      <c r="B23" s="148" t="s">
        <v>29</v>
      </c>
      <c r="C23" s="196">
        <v>559786</v>
      </c>
      <c r="D23" s="123"/>
      <c r="E23" s="123"/>
      <c r="F23" s="140"/>
      <c r="G23" s="140"/>
      <c r="H23" s="123"/>
      <c r="I23" s="140"/>
      <c r="J23" s="140"/>
      <c r="K23" s="123"/>
      <c r="L23" s="123"/>
      <c r="M23" s="123"/>
      <c r="N23" s="123"/>
      <c r="O23" s="149">
        <f>SUM(C23:N23)</f>
        <v>559786</v>
      </c>
      <c r="P23" s="56"/>
      <c r="Q23" s="56"/>
      <c r="R23" s="57"/>
    </row>
    <row r="24" spans="1:18" s="58" customFormat="1" ht="11.25" customHeight="1">
      <c r="A24" s="56"/>
      <c r="B24" s="157" t="s">
        <v>11</v>
      </c>
      <c r="C24" s="73">
        <v>3013733.4699999997</v>
      </c>
      <c r="D24" s="73"/>
      <c r="E24" s="73"/>
      <c r="F24" s="73"/>
      <c r="G24" s="73"/>
      <c r="H24" s="73"/>
      <c r="I24" s="39"/>
      <c r="J24" s="39"/>
      <c r="K24" s="39"/>
      <c r="L24" s="39"/>
      <c r="M24" s="39"/>
      <c r="N24" s="39"/>
      <c r="O24" s="142">
        <f>SUM(C24:N24)</f>
        <v>3013733.4699999997</v>
      </c>
      <c r="P24" s="56"/>
      <c r="Q24" s="56"/>
      <c r="R24" s="57"/>
    </row>
    <row r="25" spans="1:18" s="58" customFormat="1" ht="11.25" customHeight="1">
      <c r="A25" s="56"/>
      <c r="B25" s="148" t="s">
        <v>12</v>
      </c>
      <c r="C25" s="152">
        <v>69.39</v>
      </c>
      <c r="D25" s="152"/>
      <c r="E25" s="152"/>
      <c r="F25" s="152"/>
      <c r="G25" s="152"/>
      <c r="H25" s="152"/>
      <c r="I25" s="152"/>
      <c r="J25" s="152"/>
      <c r="K25" s="152"/>
      <c r="L25" s="152"/>
      <c r="M25" s="152"/>
      <c r="N25" s="152"/>
      <c r="O25" s="153">
        <f>+O20/O23</f>
        <v>69.387161611758799</v>
      </c>
      <c r="P25" s="56"/>
      <c r="Q25" s="56"/>
      <c r="R25" s="57"/>
    </row>
    <row r="26" spans="1:18" s="58" customFormat="1" ht="11.25" customHeight="1">
      <c r="A26" s="56"/>
      <c r="B26" s="170" t="s">
        <v>111</v>
      </c>
      <c r="C26" s="174">
        <v>0.93420000000000003</v>
      </c>
      <c r="D26" s="174"/>
      <c r="E26" s="174"/>
      <c r="F26" s="174"/>
      <c r="G26" s="174"/>
      <c r="H26" s="174"/>
      <c r="I26" s="174"/>
      <c r="J26" s="174"/>
      <c r="K26" s="174"/>
      <c r="L26" s="174"/>
      <c r="M26" s="174"/>
      <c r="N26" s="174"/>
      <c r="O26" s="174">
        <v>0.93420000000000003</v>
      </c>
      <c r="P26" s="56"/>
      <c r="Q26" s="56"/>
      <c r="R26" s="57"/>
    </row>
    <row r="27" spans="1:18" s="58" customFormat="1" ht="11.25" customHeight="1">
      <c r="A27" s="56"/>
      <c r="B27" s="171" t="s">
        <v>33</v>
      </c>
      <c r="C27" s="172">
        <v>489.44</v>
      </c>
      <c r="D27" s="172"/>
      <c r="E27" s="172"/>
      <c r="F27" s="172"/>
      <c r="G27" s="172"/>
      <c r="H27" s="172"/>
      <c r="I27" s="172"/>
      <c r="J27" s="172"/>
      <c r="K27" s="172"/>
      <c r="L27" s="173"/>
      <c r="M27" s="173"/>
      <c r="N27" s="173"/>
      <c r="O27" s="206"/>
      <c r="P27" s="56"/>
      <c r="Q27" s="56"/>
    </row>
    <row r="28" spans="1:18" ht="28.5" customHeight="1"/>
    <row r="29" spans="1:18" s="1" customFormat="1" ht="22.5" customHeight="1">
      <c r="A29" s="6"/>
      <c r="B29" s="259" t="s">
        <v>153</v>
      </c>
      <c r="C29" s="260"/>
      <c r="D29" s="260"/>
      <c r="E29" s="260"/>
      <c r="F29" s="260"/>
      <c r="G29" s="260"/>
      <c r="H29" s="260"/>
      <c r="I29" s="260"/>
      <c r="J29" s="260"/>
      <c r="K29" s="260"/>
      <c r="L29" s="260"/>
      <c r="M29" s="260"/>
      <c r="N29" s="260"/>
      <c r="O29" s="260"/>
      <c r="P29" s="260"/>
      <c r="Q29" s="6"/>
      <c r="R29" s="6"/>
    </row>
    <row r="30" spans="1:18" s="1" customFormat="1" ht="11.25">
      <c r="A30" s="6"/>
      <c r="B30" s="188"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7" t="s">
        <v>35</v>
      </c>
      <c r="Q30" s="6"/>
      <c r="R30" s="6"/>
    </row>
    <row r="31" spans="1:18" s="1" customFormat="1" ht="12" customHeight="1">
      <c r="A31" s="6"/>
      <c r="B31" s="98" t="s">
        <v>105</v>
      </c>
      <c r="C31" s="200">
        <v>1397132050</v>
      </c>
      <c r="D31" s="200"/>
      <c r="E31" s="200"/>
      <c r="F31" s="200"/>
      <c r="G31" s="200"/>
      <c r="H31" s="200"/>
      <c r="I31" s="200"/>
      <c r="J31" s="200"/>
      <c r="K31" s="201"/>
      <c r="L31" s="201"/>
      <c r="M31" s="201"/>
      <c r="N31" s="201"/>
      <c r="O31" s="202">
        <f t="shared" ref="O31:O37" si="0">SUM(C31:N31)</f>
        <v>1397132050</v>
      </c>
      <c r="P31" s="202">
        <v>2854552.2433801894</v>
      </c>
      <c r="Q31" s="6"/>
      <c r="R31" s="6"/>
    </row>
    <row r="32" spans="1:18" s="1" customFormat="1" ht="12" customHeight="1">
      <c r="A32" s="6"/>
      <c r="B32" s="99" t="s">
        <v>106</v>
      </c>
      <c r="C32" s="203">
        <v>2869689100</v>
      </c>
      <c r="D32" s="203"/>
      <c r="E32" s="203"/>
      <c r="F32" s="203"/>
      <c r="G32" s="203"/>
      <c r="H32" s="203"/>
      <c r="I32" s="203"/>
      <c r="J32" s="203"/>
      <c r="K32" s="204"/>
      <c r="L32" s="204"/>
      <c r="M32" s="204"/>
      <c r="N32" s="204"/>
      <c r="O32" s="205">
        <f t="shared" si="0"/>
        <v>2869689100</v>
      </c>
      <c r="P32" s="205">
        <v>5863209.1778358938</v>
      </c>
      <c r="Q32" s="6"/>
      <c r="R32" s="6"/>
    </row>
    <row r="33" spans="2:16" s="6" customFormat="1" ht="12" customHeight="1">
      <c r="B33" s="98" t="s">
        <v>107</v>
      </c>
      <c r="C33" s="200">
        <v>122740050</v>
      </c>
      <c r="D33" s="200"/>
      <c r="E33" s="200"/>
      <c r="F33" s="200"/>
      <c r="G33" s="200"/>
      <c r="H33" s="200"/>
      <c r="I33" s="200"/>
      <c r="J33" s="200"/>
      <c r="K33" s="201"/>
      <c r="L33" s="201"/>
      <c r="M33" s="201"/>
      <c r="N33" s="201"/>
      <c r="O33" s="202">
        <f t="shared" si="0"/>
        <v>122740050</v>
      </c>
      <c r="P33" s="202">
        <v>250776.49967309579</v>
      </c>
    </row>
    <row r="34" spans="2:16" s="6" customFormat="1" ht="12" customHeight="1">
      <c r="B34" s="100" t="s">
        <v>108</v>
      </c>
      <c r="C34" s="203">
        <v>14561651823</v>
      </c>
      <c r="D34" s="203"/>
      <c r="E34" s="203"/>
      <c r="F34" s="203"/>
      <c r="G34" s="203"/>
      <c r="H34" s="203"/>
      <c r="I34" s="203"/>
      <c r="J34" s="203"/>
      <c r="K34" s="204"/>
      <c r="L34" s="204"/>
      <c r="M34" s="204"/>
      <c r="N34" s="204"/>
      <c r="O34" s="205">
        <f t="shared" si="0"/>
        <v>14561651823</v>
      </c>
      <c r="P34" s="205">
        <v>29751658.677263811</v>
      </c>
    </row>
    <row r="35" spans="2:16" s="6" customFormat="1" ht="12" customHeight="1">
      <c r="B35" s="98" t="s">
        <v>109</v>
      </c>
      <c r="C35" s="200">
        <v>59596675</v>
      </c>
      <c r="D35" s="200"/>
      <c r="E35" s="200"/>
      <c r="F35" s="200"/>
      <c r="G35" s="200"/>
      <c r="H35" s="200"/>
      <c r="I35" s="200"/>
      <c r="J35" s="200"/>
      <c r="K35" s="201"/>
      <c r="L35" s="201"/>
      <c r="M35" s="201"/>
      <c r="N35" s="201"/>
      <c r="O35" s="202">
        <f t="shared" si="0"/>
        <v>59596675</v>
      </c>
      <c r="P35" s="202">
        <v>121765.02737822817</v>
      </c>
    </row>
    <row r="36" spans="2:16" s="6" customFormat="1" ht="18" customHeight="1">
      <c r="B36" s="207" t="s">
        <v>3</v>
      </c>
      <c r="C36" s="208">
        <f t="shared" ref="C36:I36" si="1">SUM(C31:C35)</f>
        <v>19010809698</v>
      </c>
      <c r="D36" s="208"/>
      <c r="E36" s="208"/>
      <c r="F36" s="208"/>
      <c r="G36" s="208"/>
      <c r="H36" s="208"/>
      <c r="I36" s="208">
        <f t="shared" si="1"/>
        <v>0</v>
      </c>
      <c r="J36" s="208">
        <f>SUM(J31:J35)</f>
        <v>0</v>
      </c>
      <c r="K36" s="208">
        <f t="shared" ref="K36:N36" si="2">SUM(K31:K35)</f>
        <v>0</v>
      </c>
      <c r="L36" s="208">
        <f t="shared" si="2"/>
        <v>0</v>
      </c>
      <c r="M36" s="208">
        <f t="shared" si="2"/>
        <v>0</v>
      </c>
      <c r="N36" s="208">
        <f t="shared" si="2"/>
        <v>0</v>
      </c>
      <c r="O36" s="209">
        <f t="shared" si="0"/>
        <v>19010809698</v>
      </c>
      <c r="P36" s="208">
        <f>SUM(P31:P35)</f>
        <v>38841961.625531226</v>
      </c>
    </row>
    <row r="37" spans="2:16" s="6" customFormat="1" ht="18" customHeight="1">
      <c r="B37" s="91" t="s">
        <v>10</v>
      </c>
      <c r="C37" s="91">
        <f t="shared" ref="C37" si="3">C36/C38</f>
        <v>38841961.625531219</v>
      </c>
      <c r="D37" s="91"/>
      <c r="E37" s="91"/>
      <c r="F37" s="91"/>
      <c r="G37" s="91"/>
      <c r="H37" s="91"/>
      <c r="I37" s="91"/>
      <c r="J37" s="91"/>
      <c r="K37" s="91"/>
      <c r="L37" s="91"/>
      <c r="M37" s="91"/>
      <c r="N37" s="91"/>
      <c r="O37" s="209">
        <f t="shared" si="0"/>
        <v>38841961.625531219</v>
      </c>
      <c r="P37" s="91"/>
    </row>
    <row r="38" spans="2:16" s="6" customFormat="1" ht="16.5" customHeight="1">
      <c r="B38" s="91" t="s">
        <v>32</v>
      </c>
      <c r="C38" s="109">
        <v>489.44</v>
      </c>
      <c r="D38" s="109"/>
      <c r="E38" s="109"/>
      <c r="F38" s="92"/>
      <c r="G38" s="92"/>
      <c r="H38" s="92"/>
      <c r="I38" s="92"/>
      <c r="J38" s="92"/>
      <c r="K38" s="92"/>
      <c r="L38" s="92"/>
      <c r="M38" s="92"/>
      <c r="N38" s="92"/>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61" t="s">
        <v>110</v>
      </c>
      <c r="C40" s="262"/>
      <c r="D40" s="262"/>
      <c r="E40" s="262"/>
      <c r="F40" s="262"/>
      <c r="G40" s="262"/>
      <c r="H40" s="262"/>
      <c r="I40" s="262"/>
      <c r="J40" s="262"/>
      <c r="K40" s="262"/>
      <c r="L40" s="262"/>
      <c r="M40" s="262"/>
      <c r="N40" s="262"/>
      <c r="O40" s="263"/>
      <c r="P40" s="1"/>
    </row>
    <row r="41" spans="2:16" s="6" customFormat="1" ht="11.25">
      <c r="B41" s="188" t="s">
        <v>104</v>
      </c>
      <c r="C41" s="25" t="s">
        <v>43</v>
      </c>
      <c r="D41" s="25" t="s">
        <v>44</v>
      </c>
      <c r="E41" s="25" t="s">
        <v>45</v>
      </c>
      <c r="F41" s="25" t="s">
        <v>46</v>
      </c>
      <c r="G41" s="25" t="s">
        <v>47</v>
      </c>
      <c r="H41" s="25" t="s">
        <v>48</v>
      </c>
      <c r="I41" s="25" t="s">
        <v>49</v>
      </c>
      <c r="J41" s="25" t="s">
        <v>50</v>
      </c>
      <c r="K41" s="25" t="s">
        <v>51</v>
      </c>
      <c r="L41" s="25" t="s">
        <v>77</v>
      </c>
      <c r="M41" s="25" t="s">
        <v>78</v>
      </c>
      <c r="N41" s="25" t="s">
        <v>79</v>
      </c>
      <c r="O41" s="189" t="s">
        <v>27</v>
      </c>
      <c r="P41" s="1"/>
    </row>
    <row r="42" spans="2:16" s="6" customFormat="1" ht="12" customHeight="1">
      <c r="B42" s="98" t="s">
        <v>105</v>
      </c>
      <c r="C42" s="110">
        <v>7.349E-2</v>
      </c>
      <c r="D42" s="110"/>
      <c r="E42" s="110"/>
      <c r="F42" s="110"/>
      <c r="G42" s="110"/>
      <c r="H42" s="110"/>
      <c r="I42" s="110"/>
      <c r="J42" s="110"/>
      <c r="K42" s="114"/>
      <c r="L42" s="114"/>
      <c r="M42" s="114"/>
      <c r="N42" s="114"/>
      <c r="O42" s="110">
        <v>7.349E-2</v>
      </c>
      <c r="P42" s="1"/>
    </row>
    <row r="43" spans="2:16" s="6" customFormat="1" ht="12" customHeight="1">
      <c r="B43" s="99" t="s">
        <v>106</v>
      </c>
      <c r="C43" s="111">
        <v>0.15095</v>
      </c>
      <c r="D43" s="111"/>
      <c r="E43" s="111"/>
      <c r="F43" s="111"/>
      <c r="G43" s="111"/>
      <c r="H43" s="111"/>
      <c r="I43" s="111"/>
      <c r="J43" s="111"/>
      <c r="K43" s="113"/>
      <c r="L43" s="113"/>
      <c r="M43" s="113"/>
      <c r="N43" s="113"/>
      <c r="O43" s="111">
        <v>0.15095</v>
      </c>
      <c r="P43" s="1"/>
    </row>
    <row r="44" spans="2:16" s="6" customFormat="1" ht="12" customHeight="1">
      <c r="B44" s="98" t="s">
        <v>107</v>
      </c>
      <c r="C44" s="110">
        <v>6.4999999999999997E-3</v>
      </c>
      <c r="D44" s="110"/>
      <c r="E44" s="110"/>
      <c r="F44" s="110"/>
      <c r="G44" s="110"/>
      <c r="H44" s="110"/>
      <c r="I44" s="110"/>
      <c r="J44" s="110"/>
      <c r="K44" s="114"/>
      <c r="L44" s="114"/>
      <c r="M44" s="114"/>
      <c r="N44" s="114"/>
      <c r="O44" s="110">
        <v>6.4999999999999997E-3</v>
      </c>
      <c r="P44" s="1"/>
    </row>
    <row r="45" spans="2:16" s="6" customFormat="1" ht="12" customHeight="1">
      <c r="B45" s="100" t="s">
        <v>108</v>
      </c>
      <c r="C45" s="111">
        <v>0.76597000000000004</v>
      </c>
      <c r="D45" s="111"/>
      <c r="E45" s="111"/>
      <c r="F45" s="111"/>
      <c r="G45" s="111"/>
      <c r="H45" s="111"/>
      <c r="I45" s="111"/>
      <c r="J45" s="111"/>
      <c r="K45" s="113"/>
      <c r="L45" s="113"/>
      <c r="M45" s="113"/>
      <c r="N45" s="113"/>
      <c r="O45" s="111">
        <v>0.76597000000000004</v>
      </c>
      <c r="P45" s="1"/>
    </row>
    <row r="46" spans="2:16" s="6" customFormat="1" ht="12" customHeight="1">
      <c r="B46" s="98" t="s">
        <v>109</v>
      </c>
      <c r="C46" s="110">
        <v>3.13E-3</v>
      </c>
      <c r="D46" s="110"/>
      <c r="E46" s="110"/>
      <c r="F46" s="110"/>
      <c r="G46" s="110"/>
      <c r="H46" s="110"/>
      <c r="I46" s="110"/>
      <c r="J46" s="110"/>
      <c r="K46" s="114"/>
      <c r="L46" s="114"/>
      <c r="M46" s="114"/>
      <c r="N46" s="114"/>
      <c r="O46" s="110">
        <v>3.13E-3</v>
      </c>
      <c r="P46" s="1"/>
    </row>
    <row r="47" spans="2:16" s="6" customFormat="1" ht="18" customHeight="1">
      <c r="B47" s="190" t="s">
        <v>3</v>
      </c>
      <c r="C47" s="191">
        <f t="shared" ref="C47:I47" si="4">SUM(C42:C46)</f>
        <v>1.00004</v>
      </c>
      <c r="D47" s="191">
        <f t="shared" si="4"/>
        <v>0</v>
      </c>
      <c r="E47" s="191">
        <f t="shared" si="4"/>
        <v>0</v>
      </c>
      <c r="F47" s="191">
        <f t="shared" si="4"/>
        <v>0</v>
      </c>
      <c r="G47" s="191">
        <f t="shared" si="4"/>
        <v>0</v>
      </c>
      <c r="H47" s="191">
        <f t="shared" si="4"/>
        <v>0</v>
      </c>
      <c r="I47" s="191">
        <f t="shared" si="4"/>
        <v>0</v>
      </c>
      <c r="J47" s="191">
        <f>SUM(J42:J46)</f>
        <v>0</v>
      </c>
      <c r="K47" s="191">
        <f t="shared" ref="K47:O47" si="5">SUM(K42:K46)</f>
        <v>0</v>
      </c>
      <c r="L47" s="191">
        <f t="shared" si="5"/>
        <v>0</v>
      </c>
      <c r="M47" s="191">
        <f t="shared" si="5"/>
        <v>0</v>
      </c>
      <c r="N47" s="191">
        <f t="shared" si="5"/>
        <v>0</v>
      </c>
      <c r="O47" s="192">
        <f t="shared" si="5"/>
        <v>1.00004</v>
      </c>
      <c r="P47" s="1"/>
    </row>
    <row r="49" spans="3:16">
      <c r="C49" s="133"/>
      <c r="D49" s="133"/>
      <c r="J49" s="133"/>
      <c r="K49" s="133"/>
      <c r="L49" s="133"/>
      <c r="M49" s="133"/>
      <c r="N49" s="133"/>
      <c r="O49" s="134"/>
    </row>
    <row r="54" spans="3:16">
      <c r="C54" s="69"/>
    </row>
    <row r="59" spans="3:16">
      <c r="L59" s="133"/>
      <c r="M59" s="133"/>
      <c r="N59" s="133"/>
      <c r="O59" s="133"/>
      <c r="P59" s="133"/>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2011-04-01T15:14:10Z</cp:lastPrinted>
  <dcterms:created xsi:type="dcterms:W3CDTF">2009-04-09T13:46:36Z</dcterms:created>
  <dcterms:modified xsi:type="dcterms:W3CDTF">2011-04-01T15:31:05Z</dcterms:modified>
</cp:coreProperties>
</file>