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tabRatio="633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  <sheet name="Reclamos por Submateria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COUNTIFS" hidden="1">#NAME?</definedName>
    <definedName name="_xlnm.Print_Area" localSheetId="0">'Índice'!$A$1:$E$18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4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<sst xmlns="http://schemas.openxmlformats.org/spreadsheetml/2006/main" count="76" uniqueCount="66">
  <si>
    <t>Masculino</t>
  </si>
  <si>
    <t>Dreams Temuco</t>
  </si>
  <si>
    <t>Femenino</t>
  </si>
  <si>
    <t>Dreams Valdivia</t>
  </si>
  <si>
    <t>Enjoy Antofagasta</t>
  </si>
  <si>
    <t>Casino Gran Los Ángeles</t>
  </si>
  <si>
    <t>Casino de Colchagua</t>
  </si>
  <si>
    <t>Dreams Punta Arenas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</si>
  <si>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</si>
  <si>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</si>
  <si>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</si>
  <si>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</si>
  <si>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</si>
  <si>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</si>
  <si>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</si>
  <si>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>Tasa de reclamos  por 10.000 visitas</t>
  </si>
  <si>
    <t>Tasa de la Industria</t>
  </si>
  <si>
    <t xml:space="preserve">  Tasa de Reclamos por Visitas</t>
  </si>
  <si>
    <t>Reclamos por grupo etario</t>
  </si>
  <si>
    <t>Antay Casino &amp; Hotel</t>
  </si>
  <si>
    <t>ESTADISTICA DE RECLAMOS</t>
  </si>
  <si>
    <t>Casino Rinconada</t>
  </si>
  <si>
    <t>Corresponde solamente a aquellos reclamos relacionados directamente con el desarrollo de algún juego de azar.</t>
  </si>
  <si>
    <t>TOTAL</t>
  </si>
  <si>
    <t>Tipo de Juego</t>
  </si>
  <si>
    <t xml:space="preserve">   Reclamos por Tipo de Juegos</t>
  </si>
  <si>
    <t>Máquinas de Azar</t>
  </si>
  <si>
    <t>Enjoy Chiloé</t>
  </si>
  <si>
    <t>Dreams Coyhaique</t>
  </si>
  <si>
    <t>30 a 40 años</t>
  </si>
  <si>
    <t>40 a 50 años</t>
  </si>
  <si>
    <t>60 a 70 años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</si>
  <si>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</si>
  <si>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</si>
  <si>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</si>
  <si>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</si>
  <si>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Black Jack</t>
  </si>
  <si>
    <t>Punto y Banca</t>
  </si>
  <si>
    <t>Ruleta Francesa</t>
  </si>
  <si>
    <t>Marina del Sol Calama</t>
  </si>
  <si>
    <t>Ovalle Casino Resort S.A.</t>
  </si>
  <si>
    <t>Sun Monticello</t>
  </si>
  <si>
    <t>Marina del Sol Talcahuano</t>
  </si>
  <si>
    <t>Marina del Sol Osorno</t>
  </si>
  <si>
    <t>No se consideran los reclamos ingresasdos en contra de los casinos que corresponden a concesiones municipales</t>
  </si>
  <si>
    <t>50 a 60 años</t>
  </si>
  <si>
    <t>Mayor de 71 años</t>
  </si>
  <si>
    <t>ENERO - SEPTIEMBRE  2017</t>
  </si>
  <si>
    <t>La tasa de reclamos está calculada respecto al total de visitas acumuladas por casino hasta septiembre de 2017</t>
  </si>
  <si>
    <t>Materia y Submateria reclamada</t>
  </si>
  <si>
    <t>01 Casino de Juego</t>
  </si>
  <si>
    <t>0107 Calidad de Servicio (excluye personal de juego)</t>
  </si>
  <si>
    <t>0111 Procedimiento de Autoexclusión Voluntaria</t>
  </si>
  <si>
    <t>0112 Promociones autorizadas por Superintendencia (excluye uso créditos promocionales)</t>
  </si>
  <si>
    <t>03 Juegos de Azar</t>
  </si>
  <si>
    <t>0301 Aplicación de las reglas del catálogo de juegos</t>
  </si>
  <si>
    <t>0303 Pago de premios y funcionamiento maquinas de azar</t>
  </si>
  <si>
    <t>0310 Porcentaje de retorno máquinas de azar</t>
  </si>
  <si>
    <t>Total General</t>
  </si>
  <si>
    <t xml:space="preserve">   Reclamos por Submaterias, desagregados por Sexo </t>
  </si>
  <si>
    <t>0103  Requisitos de entrada</t>
  </si>
  <si>
    <t>0104 Prohibiciones legales de acceso al casino de juegos</t>
  </si>
  <si>
    <t>0307 Conflictos otros jugadores</t>
  </si>
  <si>
    <t>0311 Créditos Promocionales</t>
  </si>
  <si>
    <t>10 Concesiones Municipales</t>
  </si>
  <si>
    <t>1003 Denuncia Irregularidades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</si>
</sst>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0.0%"/>
    <numFmt numFmtId="182" formatCode="#,##0.000"/>
    <numFmt numFmtId="183" formatCode="#,##0.00_ ;\-#,##0.00\ 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3" fontId="50" fillId="2" borderId="4" applyFont="0" applyAlignment="0">
      <protection/>
    </xf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Font="0" applyFill="0" applyBorder="0" applyAlignment="0" applyProtection="0"/>
    <xf numFmtId="180" fontId="55" fillId="31" borderId="0" applyNumberFormat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0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52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5" fillId="0" borderId="11" applyNumberFormat="0" applyFill="0" applyAlignment="0" applyProtection="0"/>
  </cellStyleXfs>
  <cellXfs count="57">
    <xf numFmtId="0" fontId="0" fillId="0" borderId="0" xfId="0" applyAlignment="1">
      <alignment/>
    </xf>
    <xf numFmtId="0" fontId="66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7" fillId="30" borderId="0" xfId="60" applyFont="1" applyFill="1" applyAlignment="1">
      <alignment horizontal="center"/>
      <protection/>
    </xf>
    <xf numFmtId="0" fontId="66" fillId="30" borderId="0" xfId="60" applyFont="1" applyFill="1">
      <alignment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 applyAlignment="1">
      <alignment horizontal="center"/>
      <protection/>
    </xf>
    <xf numFmtId="0" fontId="71" fillId="30" borderId="0" xfId="60" applyFont="1" applyFill="1">
      <alignment/>
      <protection/>
    </xf>
    <xf numFmtId="0" fontId="4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36" borderId="12" xfId="49" applyFont="1" applyFill="1" applyBorder="1" applyAlignment="1" applyProtection="1">
      <alignment horizontal="left" vertical="center"/>
      <protection locked="0"/>
    </xf>
    <xf numFmtId="17" fontId="5" fillId="35" borderId="13" xfId="47" applyNumberFormat="1" applyFont="1" applyFill="1" applyBorder="1" applyAlignment="1">
      <alignment horizontal="center" vertical="center" wrapText="1"/>
    </xf>
    <xf numFmtId="17" fontId="5" fillId="35" borderId="13" xfId="47" applyNumberFormat="1" applyFont="1" applyFill="1" applyBorder="1" applyAlignment="1">
      <alignment horizontal="center" vertical="center"/>
    </xf>
    <xf numFmtId="3" fontId="75" fillId="30" borderId="13" xfId="47" applyNumberFormat="1" applyFont="1" applyFill="1" applyBorder="1" applyAlignment="1">
      <alignment vertical="center"/>
    </xf>
    <xf numFmtId="3" fontId="75" fillId="2" borderId="13" xfId="47" applyNumberFormat="1" applyFont="1" applyFill="1" applyBorder="1" applyAlignment="1">
      <alignment vertical="center"/>
    </xf>
    <xf numFmtId="3" fontId="76" fillId="31" borderId="13" xfId="47" applyNumberFormat="1" applyFont="1" applyFill="1" applyBorder="1" applyAlignment="1">
      <alignment horizontal="center" vertical="center"/>
    </xf>
    <xf numFmtId="3" fontId="76" fillId="31" borderId="13" xfId="47" applyNumberFormat="1" applyFont="1" applyFill="1" applyBorder="1" applyAlignment="1">
      <alignment horizontal="center" vertical="center" wrapText="1"/>
    </xf>
    <xf numFmtId="2" fontId="77" fillId="30" borderId="13" xfId="47" applyNumberFormat="1" applyFont="1" applyFill="1" applyBorder="1" applyAlignment="1">
      <alignment horizontal="center" wrapText="1"/>
    </xf>
    <xf numFmtId="2" fontId="77" fillId="2" borderId="13" xfId="47" applyNumberFormat="1" applyFont="1" applyFill="1" applyBorder="1" applyAlignment="1">
      <alignment horizontal="center" wrapText="1"/>
    </xf>
    <xf numFmtId="3" fontId="75" fillId="0" borderId="13" xfId="47" applyNumberFormat="1" applyFont="1" applyFill="1" applyBorder="1" applyAlignment="1">
      <alignment vertical="center"/>
    </xf>
    <xf numFmtId="1" fontId="77" fillId="2" borderId="13" xfId="47" applyNumberFormat="1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vertical="center"/>
    </xf>
    <xf numFmtId="1" fontId="77" fillId="0" borderId="13" xfId="47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left" wrapText="1"/>
    </xf>
    <xf numFmtId="3" fontId="79" fillId="0" borderId="13" xfId="47" applyNumberFormat="1" applyFont="1" applyFill="1" applyBorder="1" applyAlignment="1">
      <alignment vertical="center"/>
    </xf>
    <xf numFmtId="0" fontId="77" fillId="0" borderId="0" xfId="0" applyFont="1" applyAlignment="1">
      <alignment vertical="center"/>
    </xf>
    <xf numFmtId="3" fontId="80" fillId="31" borderId="13" xfId="47" applyNumberFormat="1" applyFont="1" applyFill="1" applyBorder="1" applyAlignment="1">
      <alignment horizontal="center" vertical="center"/>
    </xf>
    <xf numFmtId="3" fontId="80" fillId="31" borderId="13" xfId="47" applyNumberFormat="1" applyFont="1" applyFill="1" applyBorder="1" applyAlignment="1">
      <alignment horizontal="center" vertical="center" wrapText="1"/>
    </xf>
    <xf numFmtId="9" fontId="78" fillId="30" borderId="13" xfId="74" applyFont="1" applyFill="1" applyBorder="1" applyAlignment="1">
      <alignment horizontal="center" vertical="center"/>
    </xf>
    <xf numFmtId="1" fontId="78" fillId="30" borderId="13" xfId="47" applyNumberFormat="1" applyFont="1" applyFill="1" applyBorder="1" applyAlignment="1">
      <alignment horizontal="center" wrapText="1"/>
    </xf>
    <xf numFmtId="9" fontId="78" fillId="2" borderId="13" xfId="74" applyFont="1" applyFill="1" applyBorder="1" applyAlignment="1">
      <alignment horizontal="center"/>
    </xf>
    <xf numFmtId="1" fontId="78" fillId="2" borderId="13" xfId="47" applyNumberFormat="1" applyFont="1" applyFill="1" applyBorder="1" applyAlignment="1">
      <alignment horizontal="center" wrapText="1"/>
    </xf>
    <xf numFmtId="3" fontId="76" fillId="31" borderId="14" xfId="47" applyNumberFormat="1" applyFont="1" applyFill="1" applyBorder="1" applyAlignment="1">
      <alignment horizontal="center" vertical="center"/>
    </xf>
    <xf numFmtId="3" fontId="76" fillId="31" borderId="14" xfId="47" applyNumberFormat="1" applyFont="1" applyFill="1" applyBorder="1" applyAlignment="1">
      <alignment horizontal="center" vertical="center" wrapText="1"/>
    </xf>
    <xf numFmtId="9" fontId="76" fillId="31" borderId="14" xfId="74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vertical="center"/>
    </xf>
    <xf numFmtId="3" fontId="75" fillId="0" borderId="0" xfId="47" applyNumberFormat="1" applyFont="1" applyFill="1" applyBorder="1" applyAlignment="1">
      <alignment horizontal="center" vertical="center"/>
    </xf>
    <xf numFmtId="9" fontId="75" fillId="0" borderId="0" xfId="74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 wrapText="1"/>
    </xf>
    <xf numFmtId="9" fontId="76" fillId="0" borderId="0" xfId="74" applyFont="1" applyFill="1" applyBorder="1" applyAlignment="1">
      <alignment horizontal="center" vertical="center"/>
    </xf>
    <xf numFmtId="4" fontId="76" fillId="31" borderId="14" xfId="47" applyNumberFormat="1" applyFont="1" applyFill="1" applyBorder="1" applyAlignment="1">
      <alignment horizontal="center" vertical="center" wrapText="1"/>
    </xf>
    <xf numFmtId="3" fontId="79" fillId="0" borderId="0" xfId="47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2" fontId="77" fillId="0" borderId="13" xfId="47" applyNumberFormat="1" applyFont="1" applyFill="1" applyBorder="1" applyAlignment="1">
      <alignment horizontal="center" wrapText="1"/>
    </xf>
    <xf numFmtId="3" fontId="75" fillId="30" borderId="14" xfId="47" applyNumberFormat="1" applyFont="1" applyFill="1" applyBorder="1" applyAlignment="1">
      <alignment vertical="center"/>
    </xf>
    <xf numFmtId="3" fontId="75" fillId="30" borderId="14" xfId="47" applyNumberFormat="1" applyFont="1" applyFill="1" applyBorder="1" applyAlignment="1">
      <alignment horizontal="center" vertical="center"/>
    </xf>
    <xf numFmtId="9" fontId="77" fillId="30" borderId="14" xfId="74" applyNumberFormat="1" applyFont="1" applyFill="1" applyBorder="1" applyAlignment="1">
      <alignment horizontal="center" vertical="center"/>
    </xf>
    <xf numFmtId="0" fontId="6" fillId="2" borderId="13" xfId="57" applyFont="1" applyFill="1" applyBorder="1">
      <alignment/>
      <protection/>
    </xf>
    <xf numFmtId="9" fontId="6" fillId="2" borderId="13" xfId="72" applyNumberFormat="1" applyFont="1" applyFill="1" applyBorder="1" applyAlignment="1">
      <alignment horizontal="center" vertical="center"/>
    </xf>
    <xf numFmtId="0" fontId="6" fillId="2" borderId="13" xfId="57" applyFont="1" applyFill="1" applyBorder="1" applyAlignment="1">
      <alignment horizontal="center" vertical="center"/>
      <protection/>
    </xf>
    <xf numFmtId="3" fontId="81" fillId="31" borderId="15" xfId="47" applyNumberFormat="1" applyFont="1" applyFill="1" applyBorder="1" applyAlignment="1">
      <alignment horizontal="center" vertical="center"/>
    </xf>
    <xf numFmtId="3" fontId="81" fillId="31" borderId="16" xfId="47" applyNumberFormat="1" applyFont="1" applyFill="1" applyBorder="1" applyAlignment="1">
      <alignment horizontal="center" vertical="center"/>
    </xf>
    <xf numFmtId="9" fontId="80" fillId="31" borderId="13" xfId="7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2</xdr:col>
      <xdr:colOff>0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95250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2</xdr:col>
      <xdr:colOff>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18</xdr:row>
      <xdr:rowOff>38100</xdr:rowOff>
    </xdr:from>
    <xdr:to>
      <xdr:col>5</xdr:col>
      <xdr:colOff>19050</xdr:colOff>
      <xdr:row>24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76700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5747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142875</xdr:rowOff>
    </xdr:from>
    <xdr:to>
      <xdr:col>2</xdr:col>
      <xdr:colOff>0</xdr:colOff>
      <xdr:row>16</xdr:row>
      <xdr:rowOff>238125</xdr:rowOff>
    </xdr:to>
    <xdr:sp>
      <xdr:nvSpPr>
        <xdr:cNvPr id="11" name="9 Extracto"/>
        <xdr:cNvSpPr>
          <a:spLocks/>
        </xdr:cNvSpPr>
      </xdr:nvSpPr>
      <xdr:spPr>
        <a:xfrm rot="5400000">
          <a:off x="1333500" y="365760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31</xdr:row>
      <xdr:rowOff>47625</xdr:rowOff>
    </xdr:from>
    <xdr:to>
      <xdr:col>8</xdr:col>
      <xdr:colOff>657225</xdr:colOff>
      <xdr:row>37</xdr:row>
      <xdr:rowOff>123825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3054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22</xdr:row>
      <xdr:rowOff>104775</xdr:rowOff>
    </xdr:from>
    <xdr:to>
      <xdr:col>4</xdr:col>
      <xdr:colOff>104775</xdr:colOff>
      <xdr:row>24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2762250" y="3905250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4</xdr:col>
      <xdr:colOff>276225</xdr:colOff>
      <xdr:row>9</xdr:row>
      <xdr:rowOff>9525</xdr:rowOff>
    </xdr:from>
    <xdr:to>
      <xdr:col>9</xdr:col>
      <xdr:colOff>266700</xdr:colOff>
      <xdr:row>25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1466850"/>
          <a:ext cx="38004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37</xdr:row>
      <xdr:rowOff>104775</xdr:rowOff>
    </xdr:from>
    <xdr:to>
      <xdr:col>4</xdr:col>
      <xdr:colOff>428625</xdr:colOff>
      <xdr:row>44</xdr:row>
      <xdr:rowOff>76200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43700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35</xdr:row>
      <xdr:rowOff>85725</xdr:rowOff>
    </xdr:from>
    <xdr:to>
      <xdr:col>2</xdr:col>
      <xdr:colOff>152400</xdr:colOff>
      <xdr:row>37</xdr:row>
      <xdr:rowOff>95250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6400800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3</xdr:col>
      <xdr:colOff>323850</xdr:colOff>
      <xdr:row>11</xdr:row>
      <xdr:rowOff>180975</xdr:rowOff>
    </xdr:from>
    <xdr:to>
      <xdr:col>11</xdr:col>
      <xdr:colOff>695325</xdr:colOff>
      <xdr:row>29</xdr:row>
      <xdr:rowOff>152400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1971675"/>
          <a:ext cx="64674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6</xdr:col>
      <xdr:colOff>104775</xdr:colOff>
      <xdr:row>45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59142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95250</xdr:rowOff>
    </xdr:from>
    <xdr:to>
      <xdr:col>9</xdr:col>
      <xdr:colOff>333375</xdr:colOff>
      <xdr:row>52</xdr:row>
      <xdr:rowOff>47625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10525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9</xdr:row>
      <xdr:rowOff>76200</xdr:rowOff>
    </xdr:from>
    <xdr:to>
      <xdr:col>8</xdr:col>
      <xdr:colOff>247650</xdr:colOff>
      <xdr:row>20</xdr:row>
      <xdr:rowOff>57150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533525"/>
          <a:ext cx="31908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23</xdr:row>
      <xdr:rowOff>104775</xdr:rowOff>
    </xdr:from>
    <xdr:to>
      <xdr:col>10</xdr:col>
      <xdr:colOff>419100</xdr:colOff>
      <xdr:row>37</xdr:row>
      <xdr:rowOff>152400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71725" y="4086225"/>
          <a:ext cx="54578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36</xdr:row>
      <xdr:rowOff>123825</xdr:rowOff>
    </xdr:from>
    <xdr:to>
      <xdr:col>9</xdr:col>
      <xdr:colOff>85725</xdr:colOff>
      <xdr:row>43</xdr:row>
      <xdr:rowOff>76200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334125"/>
          <a:ext cx="976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3</xdr:col>
      <xdr:colOff>104775</xdr:colOff>
      <xdr:row>31</xdr:row>
      <xdr:rowOff>0</xdr:rowOff>
    </xdr:to>
    <xdr:sp>
      <xdr:nvSpPr>
        <xdr:cNvPr id="3" name="16 Rectángulo redondeado">
          <a:hlinkClick r:id="rId3"/>
        </xdr:cNvPr>
        <xdr:cNvSpPr>
          <a:spLocks/>
        </xdr:cNvSpPr>
      </xdr:nvSpPr>
      <xdr:spPr>
        <a:xfrm>
          <a:off x="5076825" y="5076825"/>
          <a:ext cx="866775" cy="32385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1" t="s">
        <v>20</v>
      </c>
      <c r="D9" s="4"/>
    </row>
    <row r="10" ht="14.25" customHeight="1">
      <c r="D10" s="6"/>
    </row>
    <row r="11" ht="18">
      <c r="C11" s="12" t="s">
        <v>47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3" t="s">
        <v>25</v>
      </c>
      <c r="D14" s="9"/>
    </row>
    <row r="15" spans="3:4" ht="26.25" customHeight="1" thickBot="1" thickTop="1">
      <c r="C15" s="13" t="s">
        <v>17</v>
      </c>
      <c r="D15" s="9"/>
    </row>
    <row r="16" spans="3:4" ht="26.25" customHeight="1" thickBot="1" thickTop="1">
      <c r="C16" s="13" t="s">
        <v>35</v>
      </c>
      <c r="D16" s="9"/>
    </row>
    <row r="17" spans="3:4" ht="26.25" customHeight="1" thickBot="1" thickTop="1">
      <c r="C17" s="13" t="s">
        <v>59</v>
      </c>
      <c r="D17" s="9"/>
    </row>
    <row r="18" ht="15" thickTop="1"/>
    <row r="20" ht="14.25"/>
    <row r="21" ht="14.25"/>
    <row r="22" ht="14.25"/>
    <row r="23" ht="14.25"/>
    <row r="24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Sexo y edad'!A1" display="   Reclamos por Sexo y grupo Etario "/>
    <hyperlink ref="C17" location="'Reclamos por Submateria'!A1" display="   Reclamos por Submaterias, desagregados por Sex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34"/>
  <sheetViews>
    <sheetView showGridLines="0" zoomScalePageLayoutView="0" workbookViewId="0" topLeftCell="A1">
      <selection activeCell="K14" sqref="K14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24</v>
      </c>
      <c r="C16" s="14" t="s">
        <v>11</v>
      </c>
      <c r="D16" s="15" t="s">
        <v>10</v>
      </c>
    </row>
    <row r="17" spans="2:4" ht="14.25" thickBot="1" thickTop="1">
      <c r="B17" s="51" t="s">
        <v>26</v>
      </c>
      <c r="C17" s="53">
        <v>28</v>
      </c>
      <c r="D17" s="52">
        <f>+C17/$C$19</f>
        <v>0.9655172413793104</v>
      </c>
    </row>
    <row r="18" spans="2:4" ht="14.25" thickBot="1" thickTop="1">
      <c r="B18" s="48" t="s">
        <v>36</v>
      </c>
      <c r="C18" s="49">
        <v>1</v>
      </c>
      <c r="D18" s="50">
        <f>+C18/$C$19</f>
        <v>0.034482758620689655</v>
      </c>
    </row>
    <row r="19" spans="2:4" ht="13.5" thickTop="1">
      <c r="B19" s="35" t="s">
        <v>23</v>
      </c>
      <c r="C19" s="36">
        <f>SUM(C17:C18)</f>
        <v>29</v>
      </c>
      <c r="D19" s="37">
        <v>0.9999999999999999</v>
      </c>
    </row>
    <row r="20" spans="2:4" ht="12.75">
      <c r="B20" s="41" t="s">
        <v>37</v>
      </c>
      <c r="C20" s="42"/>
      <c r="D20" s="43"/>
    </row>
    <row r="21" spans="2:4" ht="12.75">
      <c r="B21" s="41" t="s">
        <v>38</v>
      </c>
      <c r="C21" s="42"/>
      <c r="D21" s="43"/>
    </row>
    <row r="22" spans="2:10" ht="12.75">
      <c r="B22" s="41"/>
      <c r="C22" s="42"/>
      <c r="D22" s="43"/>
      <c r="J22" s="3"/>
    </row>
    <row r="23" spans="2:4" ht="12.75">
      <c r="B23" s="41"/>
      <c r="C23" s="42"/>
      <c r="D23" s="43"/>
    </row>
    <row r="24" spans="2:4" ht="12.75">
      <c r="B24" s="41"/>
      <c r="C24" s="42"/>
      <c r="D24" s="43"/>
    </row>
    <row r="25" spans="2:10" ht="12.75">
      <c r="B25" s="41"/>
      <c r="C25" s="42"/>
      <c r="D25" s="43"/>
      <c r="E25" s="26"/>
      <c r="F25" s="26"/>
      <c r="G25" s="26"/>
      <c r="H25" s="26"/>
      <c r="I25" s="26"/>
      <c r="J25" s="26"/>
    </row>
    <row r="26" spans="2:4" ht="12.75">
      <c r="B26" s="38"/>
      <c r="C26" s="39"/>
      <c r="D26" s="40"/>
    </row>
    <row r="27" ht="12.75">
      <c r="B27" s="28" t="s">
        <v>22</v>
      </c>
    </row>
    <row r="28" ht="12.75"/>
    <row r="29" ht="12.75"/>
    <row r="30" spans="3:4" ht="12.75">
      <c r="C30" s="26"/>
      <c r="D30" s="26"/>
    </row>
    <row r="31" spans="2:4" ht="12.75">
      <c r="B31" s="26"/>
      <c r="C31" s="26"/>
      <c r="D31" s="26"/>
    </row>
    <row r="32" ht="12.75"/>
    <row r="33" ht="12.75"/>
    <row r="34" ht="15">
      <c r="B34" s="10"/>
    </row>
    <row r="35" ht="12.75"/>
    <row r="36" ht="12.75"/>
    <row r="37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4"/>
  <sheetViews>
    <sheetView showGridLines="0" zoomScalePageLayoutView="0" workbookViewId="0" topLeftCell="A4">
      <selection activeCell="H34" sqref="H34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54" t="s">
        <v>33</v>
      </c>
      <c r="C12" s="55"/>
    </row>
    <row r="13" spans="2:3" ht="27" thickBot="1" thickTop="1">
      <c r="B13" s="15" t="s">
        <v>14</v>
      </c>
      <c r="C13" s="14" t="s">
        <v>15</v>
      </c>
    </row>
    <row r="14" spans="2:3" ht="14.25" thickBot="1" thickTop="1">
      <c r="B14" s="16" t="s">
        <v>39</v>
      </c>
      <c r="C14" s="20">
        <v>0.2607782928149061</v>
      </c>
    </row>
    <row r="15" spans="2:3" ht="14.25" thickBot="1" thickTop="1">
      <c r="B15" s="17" t="s">
        <v>4</v>
      </c>
      <c r="C15" s="21">
        <v>0.07630539453704246</v>
      </c>
    </row>
    <row r="16" spans="2:3" ht="14.25" thickBot="1" thickTop="1">
      <c r="B16" s="16" t="s">
        <v>19</v>
      </c>
      <c r="C16" s="20">
        <v>0</v>
      </c>
    </row>
    <row r="17" spans="2:3" ht="14.25" thickBot="1" thickTop="1">
      <c r="B17" s="17" t="s">
        <v>40</v>
      </c>
      <c r="C17" s="21">
        <v>0.22764264657340907</v>
      </c>
    </row>
    <row r="18" spans="2:3" ht="14.25" thickBot="1" thickTop="1">
      <c r="B18" s="16" t="s">
        <v>9</v>
      </c>
      <c r="C18" s="20">
        <v>0.055668438778634456</v>
      </c>
    </row>
    <row r="19" spans="2:3" ht="14.25" thickBot="1" thickTop="1">
      <c r="B19" s="17" t="s">
        <v>21</v>
      </c>
      <c r="C19" s="21">
        <v>0.03393534637808048</v>
      </c>
    </row>
    <row r="20" spans="2:3" ht="14.25" thickBot="1" thickTop="1">
      <c r="B20" s="16" t="s">
        <v>41</v>
      </c>
      <c r="C20" s="20">
        <v>0.13592150533067154</v>
      </c>
    </row>
    <row r="21" spans="2:3" ht="14.25" thickBot="1" thickTop="1">
      <c r="B21" s="17" t="s">
        <v>6</v>
      </c>
      <c r="C21" s="21">
        <v>0</v>
      </c>
    </row>
    <row r="22" spans="2:3" ht="14.25" thickBot="1" thickTop="1">
      <c r="B22" s="22" t="s">
        <v>8</v>
      </c>
      <c r="C22" s="47">
        <v>0.17371666811430556</v>
      </c>
    </row>
    <row r="23" spans="2:3" ht="14.25" thickBot="1" thickTop="1">
      <c r="B23" s="17" t="s">
        <v>42</v>
      </c>
      <c r="C23" s="21">
        <v>0.067864704924263</v>
      </c>
    </row>
    <row r="24" spans="2:3" ht="14.25" thickBot="1" thickTop="1">
      <c r="B24" s="22" t="s">
        <v>5</v>
      </c>
      <c r="C24" s="47">
        <v>0</v>
      </c>
    </row>
    <row r="25" spans="2:3" ht="14.25" thickBot="1" thickTop="1">
      <c r="B25" s="17" t="s">
        <v>1</v>
      </c>
      <c r="C25" s="21">
        <v>0.06134649420122264</v>
      </c>
    </row>
    <row r="26" spans="2:3" ht="14.25" thickBot="1" thickTop="1">
      <c r="B26" s="22" t="s">
        <v>3</v>
      </c>
      <c r="C26" s="47">
        <v>0.042992076560289944</v>
      </c>
    </row>
    <row r="27" spans="2:3" ht="14.25" thickBot="1" thickTop="1">
      <c r="B27" s="17" t="s">
        <v>43</v>
      </c>
      <c r="C27" s="21">
        <v>0.1419577391810458</v>
      </c>
    </row>
    <row r="28" spans="2:3" ht="14.25" thickBot="1" thickTop="1">
      <c r="B28" s="22" t="s">
        <v>27</v>
      </c>
      <c r="C28" s="47">
        <v>0.14327263349427627</v>
      </c>
    </row>
    <row r="29" spans="2:3" ht="14.25" thickBot="1" thickTop="1">
      <c r="B29" s="17" t="s">
        <v>28</v>
      </c>
      <c r="C29" s="21">
        <v>0.10820637119113573</v>
      </c>
    </row>
    <row r="30" spans="2:3" ht="14.25" thickBot="1" thickTop="1">
      <c r="B30" s="22" t="s">
        <v>7</v>
      </c>
      <c r="C30" s="47">
        <v>0.032326053506083766</v>
      </c>
    </row>
    <row r="31" spans="2:3" ht="13.5" thickTop="1">
      <c r="B31" s="35" t="s">
        <v>16</v>
      </c>
      <c r="C31" s="44">
        <v>0.08499490030598164</v>
      </c>
    </row>
    <row r="32" spans="2:3" ht="12.75">
      <c r="B32" s="45"/>
      <c r="C32" s="46"/>
    </row>
    <row r="33" ht="12.75">
      <c r="B33" t="s">
        <v>48</v>
      </c>
    </row>
    <row r="34" ht="12.75">
      <c r="B34" t="s">
        <v>44</v>
      </c>
    </row>
    <row r="39" ht="12.75"/>
    <row r="40" ht="12.75"/>
    <row r="41" ht="12.75"/>
    <row r="42" ht="12.75"/>
    <row r="43" ht="12.75"/>
    <row r="44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40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34</v>
      </c>
      <c r="C14" s="15" t="s">
        <v>10</v>
      </c>
      <c r="D14" s="14" t="s">
        <v>11</v>
      </c>
    </row>
    <row r="15" spans="2:4" ht="14.25" thickBot="1" thickTop="1">
      <c r="B15" s="16" t="s">
        <v>0</v>
      </c>
      <c r="C15" s="31">
        <f>+D15/D17</f>
        <v>0.5833333333333334</v>
      </c>
      <c r="D15" s="32">
        <v>21</v>
      </c>
    </row>
    <row r="16" spans="2:4" ht="14.25" thickBot="1" thickTop="1">
      <c r="B16" s="17" t="s">
        <v>2</v>
      </c>
      <c r="C16" s="33">
        <f>+D16/D17</f>
        <v>0.4166666666666667</v>
      </c>
      <c r="D16" s="34">
        <v>15</v>
      </c>
    </row>
    <row r="17" spans="2:4" ht="14.25" thickBot="1" thickTop="1">
      <c r="B17" s="18" t="s">
        <v>12</v>
      </c>
      <c r="C17" s="29"/>
      <c r="D17" s="30">
        <f>SUM(D15:D16)</f>
        <v>36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3" ht="27" thickBot="1" thickTop="1">
      <c r="B28" s="14" t="s">
        <v>18</v>
      </c>
      <c r="C28" s="14" t="s">
        <v>11</v>
      </c>
    </row>
    <row r="29" spans="2:3" ht="14.25" thickBot="1" thickTop="1">
      <c r="B29" s="17" t="s">
        <v>29</v>
      </c>
      <c r="C29" s="24">
        <v>15</v>
      </c>
    </row>
    <row r="30" spans="2:3" ht="14.25" thickBot="1" thickTop="1">
      <c r="B30" s="22" t="s">
        <v>45</v>
      </c>
      <c r="C30" s="25">
        <v>8</v>
      </c>
    </row>
    <row r="31" spans="2:3" ht="14.25" thickBot="1" thickTop="1">
      <c r="B31" s="17" t="s">
        <v>31</v>
      </c>
      <c r="C31" s="23">
        <v>7</v>
      </c>
    </row>
    <row r="32" spans="2:3" ht="14.25" thickBot="1" thickTop="1">
      <c r="B32" s="22" t="s">
        <v>30</v>
      </c>
      <c r="C32" s="25">
        <v>3</v>
      </c>
    </row>
    <row r="33" spans="2:3" ht="14.25" thickBot="1" thickTop="1">
      <c r="B33" s="17" t="s">
        <v>46</v>
      </c>
      <c r="C33" s="23">
        <v>2</v>
      </c>
    </row>
    <row r="34" spans="2:3" ht="14.25" thickBot="1" thickTop="1">
      <c r="B34" s="22" t="s">
        <v>13</v>
      </c>
      <c r="C34" s="25">
        <v>1</v>
      </c>
    </row>
    <row r="35" spans="2:3" ht="14.25" thickBot="1" thickTop="1">
      <c r="B35" s="18" t="s">
        <v>12</v>
      </c>
      <c r="C35" s="19">
        <f>SUM(C29:C34)</f>
        <v>36</v>
      </c>
    </row>
    <row r="36" ht="13.5" thickTop="1"/>
    <row r="37" ht="12.75"/>
    <row r="38" ht="12.75"/>
    <row r="39" ht="13.5" thickBot="1"/>
    <row r="40" ht="14.25" thickBot="1" thickTop="1">
      <c r="B40" s="27" t="s">
        <v>32</v>
      </c>
    </row>
    <row r="41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2:I27"/>
  <sheetViews>
    <sheetView showGridLines="0" zoomScalePageLayoutView="0" workbookViewId="0" topLeftCell="A1">
      <selection activeCell="B10" sqref="B10"/>
    </sheetView>
  </sheetViews>
  <sheetFormatPr defaultColWidth="11.421875" defaultRowHeight="12.75"/>
  <cols>
    <col min="1" max="1" width="3.140625" style="0" customWidth="1"/>
    <col min="2" max="2" width="73.00390625" style="0" customWidth="1"/>
    <col min="3" max="3" width="11.421875" style="0" customWidth="1"/>
    <col min="4" max="4" width="12.140625" style="2" customWidth="1"/>
    <col min="5" max="5" width="2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9" ht="27" thickBot="1" thickTop="1">
      <c r="B12" s="15" t="s">
        <v>49</v>
      </c>
      <c r="C12" s="14" t="s">
        <v>11</v>
      </c>
      <c r="D12" s="15" t="s">
        <v>10</v>
      </c>
      <c r="F12" s="14" t="s">
        <v>0</v>
      </c>
      <c r="G12" s="15" t="s">
        <v>10</v>
      </c>
      <c r="H12" s="14" t="s">
        <v>2</v>
      </c>
      <c r="I12" s="15" t="s">
        <v>10</v>
      </c>
    </row>
    <row r="13" spans="2:9" ht="14.25" thickBot="1" thickTop="1">
      <c r="B13" s="17" t="s">
        <v>50</v>
      </c>
      <c r="C13" s="34">
        <f>SUM(C14:C18)</f>
        <v>9</v>
      </c>
      <c r="D13" s="33">
        <f>+C13/$C$27</f>
        <v>0.25</v>
      </c>
      <c r="F13" s="34">
        <f>SUM(F14:F18)</f>
        <v>6</v>
      </c>
      <c r="G13" s="33">
        <f>+F13/$F$27</f>
        <v>0.2857142857142857</v>
      </c>
      <c r="H13" s="34">
        <f>SUM(H14:H18)</f>
        <v>3</v>
      </c>
      <c r="I13" s="33">
        <f>+H13/$C$27</f>
        <v>0.08333333333333333</v>
      </c>
    </row>
    <row r="14" spans="2:9" ht="13.5" customHeight="1" thickBot="1" thickTop="1">
      <c r="B14" s="16" t="s">
        <v>60</v>
      </c>
      <c r="C14" s="32">
        <v>1</v>
      </c>
      <c r="D14" s="31">
        <f>+C14/$C$27</f>
        <v>0.027777777777777776</v>
      </c>
      <c r="F14" s="32">
        <v>1</v>
      </c>
      <c r="G14" s="31">
        <f>+F14/$F$27</f>
        <v>0.047619047619047616</v>
      </c>
      <c r="H14" s="32">
        <v>0</v>
      </c>
      <c r="I14" s="31">
        <f>+H14/$C$27</f>
        <v>0</v>
      </c>
    </row>
    <row r="15" spans="2:9" ht="13.5" customHeight="1" thickBot="1" thickTop="1">
      <c r="B15" s="16" t="s">
        <v>61</v>
      </c>
      <c r="C15" s="32">
        <v>2</v>
      </c>
      <c r="D15" s="31">
        <f>+C15/$C$27</f>
        <v>0.05555555555555555</v>
      </c>
      <c r="F15" s="32">
        <v>2</v>
      </c>
      <c r="G15" s="31">
        <f>+F15/$F$27</f>
        <v>0.09523809523809523</v>
      </c>
      <c r="H15" s="32">
        <v>0</v>
      </c>
      <c r="I15" s="31">
        <f>+H15/$C$27</f>
        <v>0</v>
      </c>
    </row>
    <row r="16" spans="2:9" ht="13.5" customHeight="1" thickBot="1" thickTop="1">
      <c r="B16" s="16" t="s">
        <v>51</v>
      </c>
      <c r="C16" s="32">
        <v>2</v>
      </c>
      <c r="D16" s="31">
        <f>+C16/$C$27</f>
        <v>0.05555555555555555</v>
      </c>
      <c r="F16" s="32">
        <v>1</v>
      </c>
      <c r="G16" s="31">
        <f>+F16/$F$27</f>
        <v>0.047619047619047616</v>
      </c>
      <c r="H16" s="32">
        <v>1</v>
      </c>
      <c r="I16" s="31">
        <f>+H16/$C$27</f>
        <v>0.027777777777777776</v>
      </c>
    </row>
    <row r="17" spans="2:9" ht="13.5" customHeight="1" thickBot="1" thickTop="1">
      <c r="B17" s="16" t="s">
        <v>52</v>
      </c>
      <c r="C17" s="32">
        <v>3</v>
      </c>
      <c r="D17" s="31">
        <f>+C17/$C$27</f>
        <v>0.08333333333333333</v>
      </c>
      <c r="F17" s="32">
        <v>1</v>
      </c>
      <c r="G17" s="31">
        <f>+F17/$F$27</f>
        <v>0.047619047619047616</v>
      </c>
      <c r="H17" s="32">
        <v>2</v>
      </c>
      <c r="I17" s="31">
        <f>+H17/$C$27</f>
        <v>0.05555555555555555</v>
      </c>
    </row>
    <row r="18" spans="2:9" ht="13.5" customHeight="1" thickBot="1" thickTop="1">
      <c r="B18" s="16" t="s">
        <v>53</v>
      </c>
      <c r="C18" s="32">
        <v>1</v>
      </c>
      <c r="D18" s="31">
        <f>+C18/$C$27</f>
        <v>0.027777777777777776</v>
      </c>
      <c r="F18" s="32">
        <v>1</v>
      </c>
      <c r="G18" s="31">
        <f>+F18/$F$27</f>
        <v>0.047619047619047616</v>
      </c>
      <c r="H18" s="32">
        <v>0</v>
      </c>
      <c r="I18" s="31">
        <f>+H18/$C$27</f>
        <v>0</v>
      </c>
    </row>
    <row r="19" spans="2:9" ht="13.5" customHeight="1" thickBot="1" thickTop="1">
      <c r="B19" s="17" t="s">
        <v>54</v>
      </c>
      <c r="C19" s="34">
        <f>SUM(C20:C24)</f>
        <v>25</v>
      </c>
      <c r="D19" s="33">
        <f>+C19/$C$27</f>
        <v>0.6944444444444444</v>
      </c>
      <c r="F19" s="34">
        <f>SUM(F20:F24)</f>
        <v>14</v>
      </c>
      <c r="G19" s="33">
        <f>+F19/$F$27</f>
        <v>0.6666666666666666</v>
      </c>
      <c r="H19" s="34">
        <f>SUM(H20:H24)</f>
        <v>11</v>
      </c>
      <c r="I19" s="33">
        <f>+H19/$C$27</f>
        <v>0.3055555555555556</v>
      </c>
    </row>
    <row r="20" spans="2:9" ht="13.5" customHeight="1" thickBot="1" thickTop="1">
      <c r="B20" s="16" t="s">
        <v>55</v>
      </c>
      <c r="C20" s="32">
        <v>2</v>
      </c>
      <c r="D20" s="31">
        <f>+C20/$C$27</f>
        <v>0.05555555555555555</v>
      </c>
      <c r="F20" s="32">
        <v>2</v>
      </c>
      <c r="G20" s="31">
        <f>+F20/$F$27</f>
        <v>0.09523809523809523</v>
      </c>
      <c r="H20" s="32">
        <v>0</v>
      </c>
      <c r="I20" s="31">
        <f>+H20/$C$27</f>
        <v>0</v>
      </c>
    </row>
    <row r="21" spans="2:9" ht="13.5" customHeight="1" thickBot="1" thickTop="1">
      <c r="B21" s="16" t="s">
        <v>56</v>
      </c>
      <c r="C21" s="32">
        <v>15</v>
      </c>
      <c r="D21" s="31">
        <f>+C21/$C$27</f>
        <v>0.4166666666666667</v>
      </c>
      <c r="F21" s="32">
        <v>7</v>
      </c>
      <c r="G21" s="31">
        <f>+F21/$F$27</f>
        <v>0.3333333333333333</v>
      </c>
      <c r="H21" s="32">
        <v>8</v>
      </c>
      <c r="I21" s="31">
        <f>+H21/$C$27</f>
        <v>0.2222222222222222</v>
      </c>
    </row>
    <row r="22" spans="2:9" ht="13.5" customHeight="1" thickBot="1" thickTop="1">
      <c r="B22" s="16" t="s">
        <v>62</v>
      </c>
      <c r="C22" s="32">
        <v>3</v>
      </c>
      <c r="D22" s="31">
        <f>+C22/$C$27</f>
        <v>0.08333333333333333</v>
      </c>
      <c r="F22" s="32">
        <v>3</v>
      </c>
      <c r="G22" s="31">
        <f>+F22/$F$27</f>
        <v>0.14285714285714285</v>
      </c>
      <c r="H22" s="32">
        <v>0</v>
      </c>
      <c r="I22" s="31">
        <f>+H22/$C$27</f>
        <v>0</v>
      </c>
    </row>
    <row r="23" spans="2:9" ht="13.5" customHeight="1" thickBot="1" thickTop="1">
      <c r="B23" s="16" t="s">
        <v>57</v>
      </c>
      <c r="C23" s="32">
        <v>4</v>
      </c>
      <c r="D23" s="31">
        <f>+C23/$C$27</f>
        <v>0.1111111111111111</v>
      </c>
      <c r="F23" s="32">
        <v>2</v>
      </c>
      <c r="G23" s="31">
        <f>+F23/$F$27</f>
        <v>0.09523809523809523</v>
      </c>
      <c r="H23" s="32">
        <v>2</v>
      </c>
      <c r="I23" s="31">
        <f>+H23/$C$27</f>
        <v>0.05555555555555555</v>
      </c>
    </row>
    <row r="24" spans="2:9" ht="13.5" customHeight="1" thickBot="1" thickTop="1">
      <c r="B24" s="16" t="s">
        <v>63</v>
      </c>
      <c r="C24" s="32">
        <v>1</v>
      </c>
      <c r="D24" s="31">
        <f>+C24/$C$27</f>
        <v>0.027777777777777776</v>
      </c>
      <c r="F24" s="32">
        <v>0</v>
      </c>
      <c r="G24" s="31">
        <f>+F24/$F$27</f>
        <v>0</v>
      </c>
      <c r="H24" s="32">
        <v>1</v>
      </c>
      <c r="I24" s="31">
        <f>+H24/$C$27</f>
        <v>0.027777777777777776</v>
      </c>
    </row>
    <row r="25" spans="2:9" ht="14.25" thickBot="1" thickTop="1">
      <c r="B25" s="17" t="s">
        <v>64</v>
      </c>
      <c r="C25" s="34">
        <f>SUM(C26)</f>
        <v>2</v>
      </c>
      <c r="D25" s="33">
        <f>+C25/$C$27</f>
        <v>0.05555555555555555</v>
      </c>
      <c r="F25" s="34">
        <f>SUM(F26)</f>
        <v>1</v>
      </c>
      <c r="G25" s="33">
        <f>+F25/$F$27</f>
        <v>0.047619047619047616</v>
      </c>
      <c r="H25" s="34">
        <f>SUM(H26)</f>
        <v>1</v>
      </c>
      <c r="I25" s="33">
        <f>+H25/$C$27</f>
        <v>0.027777777777777776</v>
      </c>
    </row>
    <row r="26" spans="2:9" ht="14.25" thickBot="1" thickTop="1">
      <c r="B26" s="16" t="s">
        <v>65</v>
      </c>
      <c r="C26" s="32">
        <v>2</v>
      </c>
      <c r="D26" s="31">
        <f>+C26/$C$27</f>
        <v>0.05555555555555555</v>
      </c>
      <c r="F26" s="32">
        <v>1</v>
      </c>
      <c r="G26" s="31">
        <f>+F26/$F$27</f>
        <v>0.047619047619047616</v>
      </c>
      <c r="H26" s="32">
        <v>1</v>
      </c>
      <c r="I26" s="31">
        <f>+H26/$C$27</f>
        <v>0.027777777777777776</v>
      </c>
    </row>
    <row r="27" spans="2:9" ht="14.25" thickBot="1" thickTop="1">
      <c r="B27" s="18" t="s">
        <v>58</v>
      </c>
      <c r="C27" s="30">
        <f>+C25+C19+C13</f>
        <v>36</v>
      </c>
      <c r="D27" s="56">
        <v>1</v>
      </c>
      <c r="F27" s="30">
        <f>+F25+F19+F13</f>
        <v>21</v>
      </c>
      <c r="G27" s="56">
        <f>+F27/C27</f>
        <v>0.5833333333333334</v>
      </c>
      <c r="H27" s="30">
        <f>+H25+H19+H13</f>
        <v>15</v>
      </c>
      <c r="I27" s="56">
        <f>+H27/C27</f>
        <v>0.4166666666666667</v>
      </c>
    </row>
    <row r="28" ht="13.5" thickTop="1"/>
    <row r="38" ht="12.75"/>
    <row r="39" ht="12.75"/>
    <row r="40" ht="12.75"/>
    <row r="41" ht="12.75"/>
    <row r="42" ht="12.75"/>
    <row r="43" ht="12.75"/>
  </sheetData>
  <sheetProtection/>
  <printOptions/>
  <pageMargins left="0.7" right="0.7" top="0.75" bottom="0.75" header="0.3" footer="0.3"/>
  <pageSetup orientation="portrait" paperSize="9"/>
  <ignoredErrors>
    <ignoredError sqref="G13 G19 G25 G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Carlos Fernandez Urzua</cp:lastModifiedBy>
  <dcterms:created xsi:type="dcterms:W3CDTF">2009-12-11T13:37:49Z</dcterms:created>
  <dcterms:modified xsi:type="dcterms:W3CDTF">2017-12-29T12:20:16Z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