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325" tabRatio="633" activeTab="0"/>
  </bookViews>
  <sheets>
    <sheet name="Índice" sheetId="1" r:id="rId1"/>
    <sheet name="Reclamos por Categoría" sheetId="2" r:id="rId2"/>
    <sheet name="Tasa de reclamos por visita" sheetId="3" r:id="rId3"/>
    <sheet name="Reclamos por Sexo y edad" sheetId="4" r:id="rId4"/>
    <sheet name="Reclamos por Submateria" sheetId="5" r:id="rId5"/>
  </sheets>
  <externalReferences>
    <externalReference r:id="rId8"/>
    <externalReference r:id="rId9"/>
    <externalReference r:id="rId10"/>
    <externalReference r:id="rId11"/>
  </externalReferences>
  <definedNames>
    <definedName name="_xlfn.COUNTIFS" hidden="1">#NAME?</definedName>
    <definedName name="_xlnm.Print_Area" localSheetId="0">'Índice'!$A$1:$E$18</definedName>
    <definedName name="Atención">'[1]Hoja3'!$F$2:$F$3</definedName>
    <definedName name="Canal">'[2]Variables'!$B$5:$B$9</definedName>
    <definedName name="Casino">'[2]Variables'!$C$24:$C$42</definedName>
    <definedName name="Casinos">'[3]Gráficos Reclamos'!$D$63:$D$77</definedName>
    <definedName name="clasificacion">'[1]Hoja3'!$H$2:$H$8</definedName>
    <definedName name="División">'[4]Variables'!$A$5:$A$9</definedName>
    <definedName name="Estados">'[2]Variables'!$C$16:$C$19</definedName>
    <definedName name="Materia">'[4]Variables'!$A$14:$A$24</definedName>
    <definedName name="Materias">'[2]Variables'!$A$15:$A$25</definedName>
    <definedName name="Resultado">'[4]Variables'!$D$14:$D$18</definedName>
    <definedName name="Resultados">'[2]Variables'!$D$15:$D$19</definedName>
    <definedName name="Servicio">'[2]Variables'!$C$5:$C$11</definedName>
    <definedName name="Sexo">'[1]Hoja3'!$C$2:$C$3</definedName>
    <definedName name="Situación">'[1]Hoja3'!$E$2:$E$7</definedName>
    <definedName name="submateria" localSheetId="1">'[2]Variables'!#REF!</definedName>
    <definedName name="submateria" localSheetId="4">'[2]Variables'!#REF!</definedName>
    <definedName name="submateria" localSheetId="2">'[2]Variables'!#REF!</definedName>
    <definedName name="submateria">'[2]Variables'!#REF!</definedName>
    <definedName name="Submaterias">'[2]Variables'!$B$15:$B$88</definedName>
    <definedName name="Unidades">'[2]Variables'!$A$5:$A$12</definedName>
  </definedNames>
  <calcPr fullCalcOnLoad="1"/>
</workbook>
</file>

<file path=xl/sharedStrings.xml><?xml version="1.0" encoding="utf-8"?>
<sst xmlns="http://schemas.openxmlformats.org/spreadsheetml/2006/main" count="83" uniqueCount="71">
  <si>
    <t>Masculino</t>
  </si>
  <si>
    <t>Dreams Temuco</t>
  </si>
  <si>
    <t>Femenino</t>
  </si>
  <si>
    <t>Dreams Valdivia</t>
  </si>
  <si>
    <t>Enjoy Antofagasta</t>
  </si>
  <si>
    <t>Casino Gran Los Ángeles</t>
  </si>
  <si>
    <t>Casino de Colchagua</t>
  </si>
  <si>
    <t>Dreams Punta Arenas</t>
  </si>
  <si>
    <t>Gran Casino de Talca</t>
  </si>
  <si>
    <t>Casino de Juegos del Pacífico</t>
  </si>
  <si>
    <t>%</t>
  </si>
  <si>
    <t>N° de reclamos</t>
  </si>
  <si>
    <t>Total</t>
  </si>
  <si>
    <t>20 a 30 años</t>
  </si>
  <si>
    <t>Casino de Juego</t>
  </si>
  <si>
    <t>Tasa de reclamos  por 10.000 visitas</t>
  </si>
  <si>
    <t>Tasa de la Industria</t>
  </si>
  <si>
    <t xml:space="preserve">  Tasa de Reclamos por Visitas</t>
  </si>
  <si>
    <t>Reclamos por grupo etario</t>
  </si>
  <si>
    <t>Antay Casino &amp; Hotel</t>
  </si>
  <si>
    <t>ESTADISTICA DE RECLAMOS</t>
  </si>
  <si>
    <t>Casino Rinconada</t>
  </si>
  <si>
    <t>Corresponde solamente a aquellos reclamos relacionados directamente con el desarrollo de algún juego de azar.</t>
  </si>
  <si>
    <t>TOTAL</t>
  </si>
  <si>
    <t>Tipo de Juego</t>
  </si>
  <si>
    <t xml:space="preserve">   Reclamos por Tipo de Juegos</t>
  </si>
  <si>
    <t>Máquinas de Azar</t>
  </si>
  <si>
    <t>Enjoy Chiloé</t>
  </si>
  <si>
    <t>Dreams Coyhaique</t>
  </si>
  <si>
    <t>30 a 40 años</t>
  </si>
  <si>
    <t>40 a 50 años</t>
  </si>
  <si>
    <t>60 a 70 años</t>
  </si>
  <si>
    <t>Corresponde a todos los reclamos tramitados en la Superintendencia relacionados con la industria de casinos de juego.</t>
  </si>
  <si>
    <t>TASA DE RECLAMOS POR 10.000 VISITAS</t>
  </si>
  <si>
    <t>Sexo</t>
  </si>
  <si>
    <t xml:space="preserve">   Reclamos por Sexo y grupo Etario </t>
  </si>
  <si>
    <t>Black Jack</t>
  </si>
  <si>
    <t>Punto y Banca</t>
  </si>
  <si>
    <t>Ruleta Francesa</t>
  </si>
  <si>
    <t>Marina del Sol Calama</t>
  </si>
  <si>
    <t>Ovalle Casino Resort S.A.</t>
  </si>
  <si>
    <t>Sun Monticello</t>
  </si>
  <si>
    <t>Marina del Sol Talcahuano</t>
  </si>
  <si>
    <t>Marina del Sol Osorno</t>
  </si>
  <si>
    <t>No se consideran los reclamos ingresasdos en contra de los casinos que corresponden a concesiones municipales</t>
  </si>
  <si>
    <t>50 a 60 años</t>
  </si>
  <si>
    <t>La tasa de reclamos está calculada respecto al total de visitas acumuladas por casino hasta septiembre de 2017</t>
  </si>
  <si>
    <t>Materia y Submateria reclamada</t>
  </si>
  <si>
    <t>01 Casino de Juego</t>
  </si>
  <si>
    <t>0107 Calidad de Servicio (excluye personal de juego)</t>
  </si>
  <si>
    <t>0111 Procedimiento de Autoexclusión Voluntaria</t>
  </si>
  <si>
    <t>0112 Promociones autorizadas por Superintendencia (excluye uso créditos promocionales)</t>
  </si>
  <si>
    <t>03 Juegos de Azar</t>
  </si>
  <si>
    <t>0301 Aplicación de las reglas del catálogo de juegos</t>
  </si>
  <si>
    <t>0303 Pago de premios y funcionamiento maquinas de azar</t>
  </si>
  <si>
    <t>Total General</t>
  </si>
  <si>
    <t xml:space="preserve">   Reclamos por Submaterias, desagregados por Sexo </t>
  </si>
  <si>
    <t>0103  Requisitos de entrada</t>
  </si>
  <si>
    <t>0104 Prohibiciones legales de acceso al casino de juegos</t>
  </si>
  <si>
    <t>Craps</t>
  </si>
  <si>
    <t>Texas Hold’em Poker</t>
  </si>
  <si>
    <t>No aplica</t>
  </si>
  <si>
    <t>Casino Luckia Arica</t>
  </si>
  <si>
    <t>S/I</t>
  </si>
  <si>
    <t>0199 Otras</t>
  </si>
  <si>
    <t>0302 Apertura y cierre mesas</t>
  </si>
  <si>
    <t>06 Procedimiento de homologación</t>
  </si>
  <si>
    <t>0606 Registro de Categoría Ruleta</t>
  </si>
  <si>
    <t>08 Sin Competencia</t>
  </si>
  <si>
    <t>0806 Sorteos y actividades promocionales del casino</t>
  </si>
  <si>
    <t>ENERO - SEPTIEMBRE  2018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</si>
</sst>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* #,##0_-;\-* #,##0_-;_-* &quot;-&quot;_-;_-@_-"/>
    <numFmt numFmtId="178" formatCode="_-&quot;$&quot;\ * #,##0.00_-;\-&quot;$&quot;\ * #,##0.00_-;_-&quot;$&quot;\ * &quot;-&quot;??_-;_-@_-"/>
    <numFmt numFmtId="179" formatCode="_-* #,##0.00_-;\-* #,##0.00_-;_-* &quot;-&quot;??_-;_-@_-"/>
    <numFmt numFmtId="180" formatCode="_-* #,##0_-;\-* #,##0_-;_-* &quot;-&quot;??_-;_-@_-"/>
    <numFmt numFmtId="181" formatCode="0.0%"/>
    <numFmt numFmtId="182" formatCode="#,##0.000"/>
    <numFmt numFmtId="183" formatCode="#,##0.00_ ;\-#,##0.00\ "/>
  </numFmts>
  <fonts count="82">
    <font>
      <sz val="10"/>
      <name val="Arial"/>
      <family val="2"/>
    </font>
    <font>
      <sz val="11"/>
      <color indexed="8"/>
      <name val="Calibri"/>
      <family val="2"/>
    </font>
    <font>
      <b/>
      <sz val="8"/>
      <color indexed="9"/>
      <name val="Optima"/>
      <family val="0"/>
    </font>
    <font>
      <b/>
      <sz val="11"/>
      <color indexed="9"/>
      <name val="Optima"/>
      <family val="0"/>
    </font>
    <font>
      <sz val="11"/>
      <name val="Calibri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7"/>
      <color indexed="18"/>
      <name val="Optim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8"/>
      <name val="Optima"/>
      <family val="0"/>
    </font>
    <font>
      <sz val="7"/>
      <color indexed="31"/>
      <name val="Optima"/>
      <family val="0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16"/>
      <color indexed="8"/>
      <name val="Arial"/>
      <family val="2"/>
    </font>
    <font>
      <u val="single"/>
      <sz val="16"/>
      <color indexed="8"/>
      <name val="Arial"/>
      <family val="2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12"/>
      <color indexed="23"/>
      <name val="Optima"/>
      <family val="0"/>
    </font>
    <font>
      <b/>
      <sz val="16"/>
      <color indexed="62"/>
      <name val="Arial"/>
      <family val="2"/>
    </font>
    <font>
      <b/>
      <sz val="14"/>
      <color indexed="62"/>
      <name val="Arial"/>
      <family val="2"/>
    </font>
    <font>
      <b/>
      <sz val="12"/>
      <color indexed="26"/>
      <name val="Arial"/>
      <family val="2"/>
    </font>
    <font>
      <sz val="9"/>
      <color indexed="18"/>
      <name val="Arial"/>
      <family val="2"/>
    </font>
    <font>
      <b/>
      <sz val="9"/>
      <color indexed="9"/>
      <name val="Arial"/>
      <family val="2"/>
    </font>
    <font>
      <sz val="9"/>
      <color indexed="56"/>
      <name val="Arial"/>
      <family val="2"/>
    </font>
    <font>
      <sz val="9"/>
      <color indexed="56"/>
      <name val="Optima"/>
      <family val="0"/>
    </font>
    <font>
      <sz val="9"/>
      <color indexed="18"/>
      <name val="Optima"/>
      <family val="0"/>
    </font>
    <font>
      <b/>
      <sz val="9"/>
      <color indexed="9"/>
      <name val="Optima"/>
      <family val="0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7"/>
      <color theme="3" tint="-0.24997000396251678"/>
      <name val="Optima"/>
      <family val="0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theme="1"/>
      <name val="Optima"/>
      <family val="0"/>
    </font>
    <font>
      <sz val="7"/>
      <color theme="4" tint="0.7999799847602844"/>
      <name val="Optima"/>
      <family val="0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6"/>
      <color theme="1"/>
      <name val="Arial"/>
      <family val="2"/>
    </font>
    <font>
      <u val="single"/>
      <sz val="16"/>
      <color theme="1"/>
      <name val="Arial"/>
      <family val="2"/>
    </font>
    <font>
      <sz val="11"/>
      <color theme="4" tint="-0.4999699890613556"/>
      <name val="Arial"/>
      <family val="2"/>
    </font>
    <font>
      <sz val="14"/>
      <color theme="4" tint="-0.4999699890613556"/>
      <name val="Arial"/>
      <family val="2"/>
    </font>
    <font>
      <sz val="12"/>
      <color theme="1" tint="0.49998000264167786"/>
      <name val="Optima"/>
      <family val="0"/>
    </font>
    <font>
      <b/>
      <sz val="16"/>
      <color rgb="FF17375E"/>
      <name val="Arial"/>
      <family val="2"/>
    </font>
    <font>
      <b/>
      <sz val="14"/>
      <color rgb="FF17375E"/>
      <name val="Arial"/>
      <family val="2"/>
    </font>
    <font>
      <b/>
      <sz val="12"/>
      <color theme="2"/>
      <name val="Arial"/>
      <family val="2"/>
    </font>
    <font>
      <sz val="9"/>
      <color theme="4" tint="-0.4999699890613556"/>
      <name val="Arial"/>
      <family val="2"/>
    </font>
    <font>
      <b/>
      <sz val="9"/>
      <color theme="0"/>
      <name val="Arial"/>
      <family val="2"/>
    </font>
    <font>
      <sz val="9"/>
      <color theme="3"/>
      <name val="Arial"/>
      <family val="2"/>
    </font>
    <font>
      <sz val="9"/>
      <color theme="3"/>
      <name val="Optima"/>
      <family val="0"/>
    </font>
    <font>
      <sz val="9"/>
      <color theme="4" tint="-0.4999699890613556"/>
      <name val="Optima"/>
      <family val="0"/>
    </font>
    <font>
      <b/>
      <sz val="9"/>
      <color theme="0"/>
      <name val="Optima"/>
      <family val="0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theme="4" tint="-0.2499399930238723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theme="3" tint="-0.24993999302387238"/>
      </left>
      <right style="thin">
        <color theme="3" tint="-0.24993999302387238"/>
      </right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3" tint="-0.24993999302387238"/>
      </left>
      <right/>
      <top style="thin">
        <color theme="3" tint="-0.24993999302387238"/>
      </top>
      <bottom/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 style="thick">
        <color theme="2"/>
      </left>
      <right style="thick">
        <color theme="2"/>
      </right>
      <top style="thick">
        <color theme="2"/>
      </top>
      <bottom style="thick">
        <color theme="2"/>
      </bottom>
    </border>
    <border>
      <left style="thick">
        <color theme="2"/>
      </left>
      <right style="thick">
        <color theme="2"/>
      </right>
      <top style="thick">
        <color theme="2"/>
      </top>
      <bottom>
        <color indexed="63"/>
      </bottom>
    </border>
    <border>
      <left style="thick">
        <color theme="2"/>
      </left>
      <right/>
      <top style="thick">
        <color theme="2"/>
      </top>
      <bottom style="thick">
        <color theme="2"/>
      </bottom>
    </border>
    <border>
      <left/>
      <right style="thick">
        <color theme="2"/>
      </right>
      <top style="thick">
        <color theme="2"/>
      </top>
      <bottom style="thick">
        <color theme="2"/>
      </bottom>
    </border>
  </borders>
  <cellStyleXfs count="8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3" fontId="50" fillId="2" borderId="4" applyFont="0" applyAlignment="0">
      <protection/>
    </xf>
    <xf numFmtId="0" fontId="51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3" fillId="29" borderId="1" applyNumberFormat="0" applyAlignment="0" applyProtection="0"/>
    <xf numFmtId="0" fontId="54" fillId="30" borderId="0" applyNumberFormat="0" applyFont="0" applyFill="0" applyBorder="0" applyAlignment="0" applyProtection="0"/>
    <xf numFmtId="180" fontId="55" fillId="31" borderId="0" applyNumberFormat="0">
      <alignment/>
      <protection/>
    </xf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2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3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4" borderId="6" applyNumberFormat="0" applyFont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60" fillId="21" borderId="7" applyNumberFormat="0" applyAlignment="0" applyProtection="0"/>
    <xf numFmtId="17" fontId="2" fillId="35" borderId="8" applyNumberFormat="0" applyBorder="0">
      <alignment horizontal="center" vertical="center" wrapText="1"/>
      <protection/>
    </xf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52" fillId="0" borderId="10" applyNumberFormat="0" applyFill="0" applyAlignment="0" applyProtection="0"/>
    <xf numFmtId="17" fontId="3" fillId="31" borderId="8" applyNumberFormat="0">
      <alignment horizontal="center" vertical="center" wrapText="1"/>
      <protection/>
    </xf>
    <xf numFmtId="0" fontId="65" fillId="0" borderId="11" applyNumberFormat="0" applyFill="0" applyAlignment="0" applyProtection="0"/>
  </cellStyleXfs>
  <cellXfs count="60">
    <xf numFmtId="0" fontId="0" fillId="0" borderId="0" xfId="0" applyAlignment="1">
      <alignment/>
    </xf>
    <xf numFmtId="0" fontId="66" fillId="30" borderId="0" xfId="47" applyFont="1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0" fontId="67" fillId="30" borderId="0" xfId="60" applyFont="1" applyFill="1" applyAlignment="1">
      <alignment horizontal="center"/>
      <protection/>
    </xf>
    <xf numFmtId="0" fontId="66" fillId="30" borderId="0" xfId="60" applyFont="1" applyFill="1">
      <alignment/>
      <protection/>
    </xf>
    <xf numFmtId="0" fontId="68" fillId="30" borderId="0" xfId="60" applyFont="1" applyFill="1" applyAlignment="1">
      <alignment horizontal="center"/>
      <protection/>
    </xf>
    <xf numFmtId="0" fontId="69" fillId="30" borderId="0" xfId="60" applyFont="1" applyFill="1" applyAlignment="1">
      <alignment horizontal="center"/>
      <protection/>
    </xf>
    <xf numFmtId="0" fontId="70" fillId="30" borderId="0" xfId="60" applyFont="1" applyFill="1" applyAlignment="1">
      <alignment horizontal="center"/>
      <protection/>
    </xf>
    <xf numFmtId="0" fontId="71" fillId="30" borderId="0" xfId="60" applyFont="1" applyFill="1">
      <alignment/>
      <protection/>
    </xf>
    <xf numFmtId="0" fontId="4" fillId="0" borderId="0" xfId="0" applyFont="1" applyAlignment="1">
      <alignment/>
    </xf>
    <xf numFmtId="0" fontId="72" fillId="0" borderId="0" xfId="0" applyFont="1" applyAlignment="1">
      <alignment horizontal="center"/>
    </xf>
    <xf numFmtId="0" fontId="73" fillId="0" borderId="0" xfId="0" applyFont="1" applyAlignment="1">
      <alignment horizontal="center"/>
    </xf>
    <xf numFmtId="0" fontId="74" fillId="36" borderId="12" xfId="49" applyFont="1" applyFill="1" applyBorder="1" applyAlignment="1" applyProtection="1">
      <alignment horizontal="left" vertical="center"/>
      <protection locked="0"/>
    </xf>
    <xf numFmtId="17" fontId="5" fillId="35" borderId="13" xfId="47" applyNumberFormat="1" applyFont="1" applyFill="1" applyBorder="1" applyAlignment="1">
      <alignment horizontal="center" vertical="center" wrapText="1"/>
    </xf>
    <xf numFmtId="17" fontId="5" fillId="35" borderId="13" xfId="47" applyNumberFormat="1" applyFont="1" applyFill="1" applyBorder="1" applyAlignment="1">
      <alignment horizontal="center" vertical="center"/>
    </xf>
    <xf numFmtId="3" fontId="75" fillId="30" borderId="13" xfId="47" applyNumberFormat="1" applyFont="1" applyFill="1" applyBorder="1" applyAlignment="1">
      <alignment vertical="center"/>
    </xf>
    <xf numFmtId="3" fontId="75" fillId="2" borderId="13" xfId="47" applyNumberFormat="1" applyFont="1" applyFill="1" applyBorder="1" applyAlignment="1">
      <alignment vertical="center"/>
    </xf>
    <xf numFmtId="3" fontId="76" fillId="31" borderId="13" xfId="47" applyNumberFormat="1" applyFont="1" applyFill="1" applyBorder="1" applyAlignment="1">
      <alignment horizontal="center" vertical="center"/>
    </xf>
    <xf numFmtId="3" fontId="76" fillId="31" borderId="13" xfId="47" applyNumberFormat="1" applyFont="1" applyFill="1" applyBorder="1" applyAlignment="1">
      <alignment horizontal="center" vertical="center" wrapText="1"/>
    </xf>
    <xf numFmtId="3" fontId="75" fillId="0" borderId="13" xfId="47" applyNumberFormat="1" applyFont="1" applyFill="1" applyBorder="1" applyAlignment="1">
      <alignment vertical="center"/>
    </xf>
    <xf numFmtId="1" fontId="77" fillId="0" borderId="13" xfId="47" applyNumberFormat="1" applyFont="1" applyFill="1" applyBorder="1" applyAlignment="1">
      <alignment horizontal="center" vertical="center"/>
    </xf>
    <xf numFmtId="0" fontId="78" fillId="0" borderId="0" xfId="0" applyFont="1" applyAlignment="1">
      <alignment horizontal="left" wrapText="1"/>
    </xf>
    <xf numFmtId="3" fontId="79" fillId="0" borderId="13" xfId="47" applyNumberFormat="1" applyFont="1" applyFill="1" applyBorder="1" applyAlignment="1">
      <alignment vertical="center"/>
    </xf>
    <xf numFmtId="0" fontId="77" fillId="0" borderId="0" xfId="0" applyFont="1" applyAlignment="1">
      <alignment vertical="center"/>
    </xf>
    <xf numFmtId="3" fontId="80" fillId="31" borderId="13" xfId="47" applyNumberFormat="1" applyFont="1" applyFill="1" applyBorder="1" applyAlignment="1">
      <alignment horizontal="center" vertical="center"/>
    </xf>
    <xf numFmtId="3" fontId="80" fillId="31" borderId="13" xfId="47" applyNumberFormat="1" applyFont="1" applyFill="1" applyBorder="1" applyAlignment="1">
      <alignment horizontal="center" vertical="center" wrapText="1"/>
    </xf>
    <xf numFmtId="9" fontId="78" fillId="30" borderId="13" xfId="74" applyFont="1" applyFill="1" applyBorder="1" applyAlignment="1">
      <alignment horizontal="center" vertical="center"/>
    </xf>
    <xf numFmtId="1" fontId="78" fillId="30" borderId="13" xfId="47" applyNumberFormat="1" applyFont="1" applyFill="1" applyBorder="1" applyAlignment="1">
      <alignment horizontal="center" wrapText="1"/>
    </xf>
    <xf numFmtId="9" fontId="78" fillId="2" borderId="13" xfId="74" applyFont="1" applyFill="1" applyBorder="1" applyAlignment="1">
      <alignment horizontal="center"/>
    </xf>
    <xf numFmtId="1" fontId="78" fillId="2" borderId="13" xfId="47" applyNumberFormat="1" applyFont="1" applyFill="1" applyBorder="1" applyAlignment="1">
      <alignment horizontal="center" wrapText="1"/>
    </xf>
    <xf numFmtId="3" fontId="76" fillId="31" borderId="14" xfId="47" applyNumberFormat="1" applyFont="1" applyFill="1" applyBorder="1" applyAlignment="1">
      <alignment horizontal="center" vertical="center"/>
    </xf>
    <xf numFmtId="3" fontId="76" fillId="31" borderId="14" xfId="47" applyNumberFormat="1" applyFont="1" applyFill="1" applyBorder="1" applyAlignment="1">
      <alignment horizontal="center" vertical="center" wrapText="1"/>
    </xf>
    <xf numFmtId="9" fontId="76" fillId="31" borderId="14" xfId="74" applyFont="1" applyFill="1" applyBorder="1" applyAlignment="1">
      <alignment horizontal="center" vertical="center"/>
    </xf>
    <xf numFmtId="3" fontId="75" fillId="0" borderId="0" xfId="47" applyNumberFormat="1" applyFont="1" applyFill="1" applyBorder="1" applyAlignment="1">
      <alignment vertical="center"/>
    </xf>
    <xf numFmtId="3" fontId="75" fillId="0" borderId="0" xfId="47" applyNumberFormat="1" applyFont="1" applyFill="1" applyBorder="1" applyAlignment="1">
      <alignment horizontal="center" vertical="center"/>
    </xf>
    <xf numFmtId="9" fontId="75" fillId="0" borderId="0" xfId="74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/>
    </xf>
    <xf numFmtId="3" fontId="76" fillId="0" borderId="0" xfId="47" applyNumberFormat="1" applyFont="1" applyFill="1" applyBorder="1" applyAlignment="1">
      <alignment horizontal="center" vertical="center" wrapText="1"/>
    </xf>
    <xf numFmtId="9" fontId="76" fillId="0" borderId="0" xfId="74" applyFont="1" applyFill="1" applyBorder="1" applyAlignment="1">
      <alignment horizontal="center" vertical="center"/>
    </xf>
    <xf numFmtId="4" fontId="76" fillId="31" borderId="14" xfId="47" applyNumberFormat="1" applyFont="1" applyFill="1" applyBorder="1" applyAlignment="1">
      <alignment horizontal="center" vertical="center" wrapText="1"/>
    </xf>
    <xf numFmtId="3" fontId="79" fillId="0" borderId="0" xfId="47" applyNumberFormat="1" applyFont="1" applyFill="1" applyBorder="1" applyAlignment="1">
      <alignment vertical="center"/>
    </xf>
    <xf numFmtId="0" fontId="0" fillId="0" borderId="0" xfId="0" applyBorder="1" applyAlignment="1">
      <alignment wrapText="1"/>
    </xf>
    <xf numFmtId="2" fontId="77" fillId="0" borderId="13" xfId="47" applyNumberFormat="1" applyFont="1" applyFill="1" applyBorder="1" applyAlignment="1">
      <alignment horizontal="center" wrapText="1"/>
    </xf>
    <xf numFmtId="9" fontId="80" fillId="31" borderId="13" xfId="71" applyFont="1" applyFill="1" applyBorder="1" applyAlignment="1">
      <alignment horizontal="center" vertical="center"/>
    </xf>
    <xf numFmtId="0" fontId="6" fillId="0" borderId="13" xfId="57" applyFont="1" applyFill="1" applyBorder="1">
      <alignment/>
      <protection/>
    </xf>
    <xf numFmtId="0" fontId="6" fillId="0" borderId="13" xfId="57" applyFont="1" applyFill="1" applyBorder="1" applyAlignment="1">
      <alignment horizontal="center" vertical="center"/>
      <protection/>
    </xf>
    <xf numFmtId="9" fontId="6" fillId="0" borderId="13" xfId="72" applyNumberFormat="1" applyFont="1" applyFill="1" applyBorder="1" applyAlignment="1">
      <alignment horizontal="center" vertical="center"/>
    </xf>
    <xf numFmtId="0" fontId="6" fillId="0" borderId="14" xfId="57" applyFont="1" applyFill="1" applyBorder="1">
      <alignment/>
      <protection/>
    </xf>
    <xf numFmtId="0" fontId="6" fillId="0" borderId="14" xfId="57" applyFont="1" applyFill="1" applyBorder="1" applyAlignment="1">
      <alignment horizontal="center" vertical="center"/>
      <protection/>
    </xf>
    <xf numFmtId="9" fontId="6" fillId="0" borderId="14" xfId="72" applyNumberFormat="1" applyFont="1" applyFill="1" applyBorder="1" applyAlignment="1">
      <alignment horizontal="center" vertical="center"/>
    </xf>
    <xf numFmtId="3" fontId="75" fillId="0" borderId="14" xfId="47" applyNumberFormat="1" applyFont="1" applyFill="1" applyBorder="1" applyAlignment="1">
      <alignment vertical="center"/>
    </xf>
    <xf numFmtId="3" fontId="75" fillId="0" borderId="14" xfId="47" applyNumberFormat="1" applyFont="1" applyFill="1" applyBorder="1" applyAlignment="1">
      <alignment horizontal="center" vertical="center"/>
    </xf>
    <xf numFmtId="9" fontId="77" fillId="0" borderId="14" xfId="74" applyNumberFormat="1" applyFont="1" applyFill="1" applyBorder="1" applyAlignment="1">
      <alignment horizontal="center" vertical="center"/>
    </xf>
    <xf numFmtId="9" fontId="78" fillId="0" borderId="13" xfId="74" applyFont="1" applyFill="1" applyBorder="1" applyAlignment="1">
      <alignment horizontal="center" vertical="center"/>
    </xf>
    <xf numFmtId="1" fontId="78" fillId="0" borderId="13" xfId="47" applyNumberFormat="1" applyFont="1" applyFill="1" applyBorder="1" applyAlignment="1">
      <alignment horizontal="center" wrapText="1"/>
    </xf>
    <xf numFmtId="9" fontId="78" fillId="0" borderId="13" xfId="74" applyFont="1" applyFill="1" applyBorder="1" applyAlignment="1">
      <alignment horizontal="center"/>
    </xf>
    <xf numFmtId="1" fontId="77" fillId="0" borderId="13" xfId="47" applyNumberFormat="1" applyFont="1" applyFill="1" applyBorder="1" applyAlignment="1">
      <alignment horizontal="center"/>
    </xf>
    <xf numFmtId="3" fontId="81" fillId="31" borderId="15" xfId="47" applyNumberFormat="1" applyFont="1" applyFill="1" applyBorder="1" applyAlignment="1">
      <alignment horizontal="center" vertical="center"/>
    </xf>
    <xf numFmtId="3" fontId="81" fillId="31" borderId="16" xfId="47" applyNumberFormat="1" applyFont="1" applyFill="1" applyBorder="1" applyAlignment="1">
      <alignment horizontal="center" vertical="center"/>
    </xf>
  </cellXfs>
  <cellStyles count="7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destacado interior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stilo 1" xfId="47"/>
    <cellStyle name="Estilo 2" xfId="48"/>
    <cellStyle name="Hyperlink" xfId="49"/>
    <cellStyle name="Followed Hyperlink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 10" xfId="57"/>
    <cellStyle name="Normal 11" xfId="58"/>
    <cellStyle name="Normal 12" xfId="59"/>
    <cellStyle name="Normal 12 2" xfId="60"/>
    <cellStyle name="Normal 13" xfId="61"/>
    <cellStyle name="Normal 2" xfId="62"/>
    <cellStyle name="Normal 3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Porcentaje 2" xfId="72"/>
    <cellStyle name="Porcentual 2" xfId="73"/>
    <cellStyle name="Porcentual 3" xfId="74"/>
    <cellStyle name="Porcentual 4" xfId="75"/>
    <cellStyle name="Salida" xfId="76"/>
    <cellStyle name="subtitulos tabla SCJ" xfId="77"/>
    <cellStyle name="Texto de advertencia" xfId="78"/>
    <cellStyle name="Texto explicativo" xfId="79"/>
    <cellStyle name="Título" xfId="80"/>
    <cellStyle name="Título 2" xfId="81"/>
    <cellStyle name="Título 3" xfId="82"/>
    <cellStyle name="titulo tabla SCJ" xfId="83"/>
    <cellStyle name="Total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Relationship Id="rId4" Type="http://schemas.openxmlformats.org/officeDocument/2006/relationships/image" Target="../media/image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Relationship Id="rId3" Type="http://schemas.openxmlformats.org/officeDocument/2006/relationships/hyperlink" Target="#&#205;ndice!A1" /><Relationship Id="rId4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hyperlink" Target="#&#205;ndice!A1" /><Relationship Id="rId3" Type="http://schemas.openxmlformats.org/officeDocument/2006/relationships/image" Target="../media/image5.jpeg" /><Relationship Id="rId4" Type="http://schemas.openxmlformats.org/officeDocument/2006/relationships/image" Target="../media/image9.png" /><Relationship Id="rId5" Type="http://schemas.openxmlformats.org/officeDocument/2006/relationships/image" Target="../media/image10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5.jpeg" /><Relationship Id="rId3" Type="http://schemas.openxmlformats.org/officeDocument/2006/relationships/hyperlink" Target="#&#205;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14</xdr:row>
      <xdr:rowOff>142875</xdr:rowOff>
    </xdr:from>
    <xdr:to>
      <xdr:col>2</xdr:col>
      <xdr:colOff>0</xdr:colOff>
      <xdr:row>14</xdr:row>
      <xdr:rowOff>228600</xdr:rowOff>
    </xdr:to>
    <xdr:sp>
      <xdr:nvSpPr>
        <xdr:cNvPr id="1" name="7 Extracto"/>
        <xdr:cNvSpPr>
          <a:spLocks/>
        </xdr:cNvSpPr>
      </xdr:nvSpPr>
      <xdr:spPr>
        <a:xfrm rot="5400000">
          <a:off x="1333500" y="2990850"/>
          <a:ext cx="95250" cy="85725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15</xdr:row>
      <xdr:rowOff>142875</xdr:rowOff>
    </xdr:from>
    <xdr:to>
      <xdr:col>2</xdr:col>
      <xdr:colOff>0</xdr:colOff>
      <xdr:row>15</xdr:row>
      <xdr:rowOff>238125</xdr:rowOff>
    </xdr:to>
    <xdr:sp>
      <xdr:nvSpPr>
        <xdr:cNvPr id="2" name="9 Extracto"/>
        <xdr:cNvSpPr>
          <a:spLocks/>
        </xdr:cNvSpPr>
      </xdr:nvSpPr>
      <xdr:spPr>
        <a:xfrm rot="5400000">
          <a:off x="1333500" y="332422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3" name="10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4" name="11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5" name="12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6" name="13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17</xdr:row>
      <xdr:rowOff>0</xdr:rowOff>
    </xdr:from>
    <xdr:to>
      <xdr:col>2</xdr:col>
      <xdr:colOff>0</xdr:colOff>
      <xdr:row>17</xdr:row>
      <xdr:rowOff>0</xdr:rowOff>
    </xdr:to>
    <xdr:sp>
      <xdr:nvSpPr>
        <xdr:cNvPr id="7" name="14 Extracto"/>
        <xdr:cNvSpPr>
          <a:spLocks/>
        </xdr:cNvSpPr>
      </xdr:nvSpPr>
      <xdr:spPr>
        <a:xfrm rot="5400000">
          <a:off x="1333500" y="3848100"/>
          <a:ext cx="95250" cy="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66675</xdr:colOff>
      <xdr:row>18</xdr:row>
      <xdr:rowOff>38100</xdr:rowOff>
    </xdr:from>
    <xdr:to>
      <xdr:col>5</xdr:col>
      <xdr:colOff>19050</xdr:colOff>
      <xdr:row>24</xdr:row>
      <xdr:rowOff>123825</xdr:rowOff>
    </xdr:to>
    <xdr:pic>
      <xdr:nvPicPr>
        <xdr:cNvPr id="8" name="3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4076700"/>
          <a:ext cx="7772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28575</xdr:colOff>
      <xdr:row>7</xdr:row>
      <xdr:rowOff>142875</xdr:rowOff>
    </xdr:to>
    <xdr:pic>
      <xdr:nvPicPr>
        <xdr:cNvPr id="9" name="17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4860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1162050</xdr:colOff>
      <xdr:row>13</xdr:row>
      <xdr:rowOff>142875</xdr:rowOff>
    </xdr:from>
    <xdr:to>
      <xdr:col>1</xdr:col>
      <xdr:colOff>1257300</xdr:colOff>
      <xdr:row>13</xdr:row>
      <xdr:rowOff>238125</xdr:rowOff>
    </xdr:to>
    <xdr:sp>
      <xdr:nvSpPr>
        <xdr:cNvPr id="10" name="17 Extracto"/>
        <xdr:cNvSpPr>
          <a:spLocks/>
        </xdr:cNvSpPr>
      </xdr:nvSpPr>
      <xdr:spPr>
        <a:xfrm rot="5400000">
          <a:off x="1314450" y="2657475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1181100</xdr:colOff>
      <xdr:row>16</xdr:row>
      <xdr:rowOff>142875</xdr:rowOff>
    </xdr:from>
    <xdr:to>
      <xdr:col>2</xdr:col>
      <xdr:colOff>0</xdr:colOff>
      <xdr:row>16</xdr:row>
      <xdr:rowOff>238125</xdr:rowOff>
    </xdr:to>
    <xdr:sp>
      <xdr:nvSpPr>
        <xdr:cNvPr id="11" name="9 Extracto"/>
        <xdr:cNvSpPr>
          <a:spLocks/>
        </xdr:cNvSpPr>
      </xdr:nvSpPr>
      <xdr:spPr>
        <a:xfrm rot="5400000">
          <a:off x="1333500" y="3657600"/>
          <a:ext cx="95250" cy="95250"/>
        </a:xfrm>
        <a:prstGeom prst="flowChartExtract">
          <a:avLst/>
        </a:prstGeom>
        <a:solidFill>
          <a:srgbClr val="17375E"/>
        </a:solidFill>
        <a:ln w="25400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9</xdr:col>
      <xdr:colOff>485775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76200</xdr:colOff>
      <xdr:row>30</xdr:row>
      <xdr:rowOff>38100</xdr:rowOff>
    </xdr:from>
    <xdr:to>
      <xdr:col>8</xdr:col>
      <xdr:colOff>657225</xdr:colOff>
      <xdr:row>36</xdr:row>
      <xdr:rowOff>142875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0" y="5305425"/>
          <a:ext cx="69437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25</xdr:row>
      <xdr:rowOff>104775</xdr:rowOff>
    </xdr:from>
    <xdr:to>
      <xdr:col>4</xdr:col>
      <xdr:colOff>104775</xdr:colOff>
      <xdr:row>27</xdr:row>
      <xdr:rowOff>114300</xdr:rowOff>
    </xdr:to>
    <xdr:sp>
      <xdr:nvSpPr>
        <xdr:cNvPr id="3" name="3 Rectángulo redondeado">
          <a:hlinkClick r:id="rId3"/>
        </xdr:cNvPr>
        <xdr:cNvSpPr>
          <a:spLocks/>
        </xdr:cNvSpPr>
      </xdr:nvSpPr>
      <xdr:spPr>
        <a:xfrm>
          <a:off x="2762250" y="444817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4</xdr:col>
      <xdr:colOff>619125</xdr:colOff>
      <xdr:row>10</xdr:row>
      <xdr:rowOff>123825</xdr:rowOff>
    </xdr:from>
    <xdr:to>
      <xdr:col>10</xdr:col>
      <xdr:colOff>0</xdr:colOff>
      <xdr:row>27</xdr:row>
      <xdr:rowOff>142875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143375" y="1743075"/>
          <a:ext cx="39528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28575</xdr:colOff>
      <xdr:row>37</xdr:row>
      <xdr:rowOff>85725</xdr:rowOff>
    </xdr:from>
    <xdr:to>
      <xdr:col>4</xdr:col>
      <xdr:colOff>428625</xdr:colOff>
      <xdr:row>44</xdr:row>
      <xdr:rowOff>57150</xdr:rowOff>
    </xdr:to>
    <xdr:pic>
      <xdr:nvPicPr>
        <xdr:cNvPr id="1" name="5 Imagen" descr="ond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743700"/>
          <a:ext cx="69532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514350</xdr:colOff>
      <xdr:row>8</xdr:row>
      <xdr:rowOff>114300</xdr:rowOff>
    </xdr:to>
    <xdr:pic>
      <xdr:nvPicPr>
        <xdr:cNvPr id="2" name="9 Imagen" descr="encabezado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295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2324100</xdr:colOff>
      <xdr:row>36</xdr:row>
      <xdr:rowOff>85725</xdr:rowOff>
    </xdr:from>
    <xdr:to>
      <xdr:col>2</xdr:col>
      <xdr:colOff>152400</xdr:colOff>
      <xdr:row>38</xdr:row>
      <xdr:rowOff>95250</xdr:rowOff>
    </xdr:to>
    <xdr:sp>
      <xdr:nvSpPr>
        <xdr:cNvPr id="3" name="22 Rectángulo redondeado">
          <a:hlinkClick r:id="rId3"/>
        </xdr:cNvPr>
        <xdr:cNvSpPr>
          <a:spLocks/>
        </xdr:cNvSpPr>
      </xdr:nvSpPr>
      <xdr:spPr>
        <a:xfrm>
          <a:off x="3086100" y="6581775"/>
          <a:ext cx="857250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oneCell">
    <xdr:from>
      <xdr:col>3</xdr:col>
      <xdr:colOff>381000</xdr:colOff>
      <xdr:row>11</xdr:row>
      <xdr:rowOff>76200</xdr:rowOff>
    </xdr:from>
    <xdr:to>
      <xdr:col>12</xdr:col>
      <xdr:colOff>295275</xdr:colOff>
      <xdr:row>30</xdr:row>
      <xdr:rowOff>28575</xdr:rowOff>
    </xdr:to>
    <xdr:pic>
      <xdr:nvPicPr>
        <xdr:cNvPr id="4" name="Imagen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172200" y="1866900"/>
          <a:ext cx="6772275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10</xdr:col>
      <xdr:colOff>409575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0</xdr:colOff>
      <xdr:row>43</xdr:row>
      <xdr:rowOff>0</xdr:rowOff>
    </xdr:from>
    <xdr:to>
      <xdr:col>6</xdr:col>
      <xdr:colOff>104775</xdr:colOff>
      <xdr:row>45</xdr:row>
      <xdr:rowOff>9525</xdr:rowOff>
    </xdr:to>
    <xdr:sp>
      <xdr:nvSpPr>
        <xdr:cNvPr id="2" name="16 Rectángulo redondeado">
          <a:hlinkClick r:id="rId2"/>
        </xdr:cNvPr>
        <xdr:cNvSpPr>
          <a:spLocks/>
        </xdr:cNvSpPr>
      </xdr:nvSpPr>
      <xdr:spPr>
        <a:xfrm>
          <a:off x="3600450" y="7591425"/>
          <a:ext cx="866775" cy="333375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  <xdr:twoCellAnchor editAs="absolute">
    <xdr:from>
      <xdr:col>0</xdr:col>
      <xdr:colOff>28575</xdr:colOff>
      <xdr:row>45</xdr:row>
      <xdr:rowOff>95250</xdr:rowOff>
    </xdr:from>
    <xdr:to>
      <xdr:col>9</xdr:col>
      <xdr:colOff>333375</xdr:colOff>
      <xdr:row>52</xdr:row>
      <xdr:rowOff>47625</xdr:rowOff>
    </xdr:to>
    <xdr:pic>
      <xdr:nvPicPr>
        <xdr:cNvPr id="3" name="5 Imagen" descr="onda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010525"/>
          <a:ext cx="69532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295275</xdr:colOff>
      <xdr:row>10</xdr:row>
      <xdr:rowOff>57150</xdr:rowOff>
    </xdr:from>
    <xdr:to>
      <xdr:col>8</xdr:col>
      <xdr:colOff>714375</xdr:colOff>
      <xdr:row>21</xdr:row>
      <xdr:rowOff>57150</xdr:rowOff>
    </xdr:to>
    <xdr:pic>
      <xdr:nvPicPr>
        <xdr:cNvPr id="4" name="Imagen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33725" y="1676400"/>
          <a:ext cx="3467100" cy="2038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400050</xdr:colOff>
      <xdr:row>23</xdr:row>
      <xdr:rowOff>0</xdr:rowOff>
    </xdr:from>
    <xdr:to>
      <xdr:col>12</xdr:col>
      <xdr:colOff>714375</xdr:colOff>
      <xdr:row>37</xdr:row>
      <xdr:rowOff>114300</xdr:rowOff>
    </xdr:to>
    <xdr:pic>
      <xdr:nvPicPr>
        <xdr:cNvPr id="5" name="Imagen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000500" y="3981450"/>
          <a:ext cx="5648325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6</xdr:col>
      <xdr:colOff>247650</xdr:colOff>
      <xdr:row>8</xdr:row>
      <xdr:rowOff>95250</xdr:rowOff>
    </xdr:to>
    <xdr:pic>
      <xdr:nvPicPr>
        <xdr:cNvPr id="1" name="9 Imagen" descr="encabezado3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8200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180975</xdr:colOff>
      <xdr:row>36</xdr:row>
      <xdr:rowOff>123825</xdr:rowOff>
    </xdr:from>
    <xdr:to>
      <xdr:col>9</xdr:col>
      <xdr:colOff>85725</xdr:colOff>
      <xdr:row>43</xdr:row>
      <xdr:rowOff>76200</xdr:rowOff>
    </xdr:to>
    <xdr:pic>
      <xdr:nvPicPr>
        <xdr:cNvPr id="2" name="5 Imagen" descr="onda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" y="6334125"/>
          <a:ext cx="976312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31</xdr:row>
      <xdr:rowOff>0</xdr:rowOff>
    </xdr:from>
    <xdr:to>
      <xdr:col>3</xdr:col>
      <xdr:colOff>104775</xdr:colOff>
      <xdr:row>33</xdr:row>
      <xdr:rowOff>0</xdr:rowOff>
    </xdr:to>
    <xdr:sp>
      <xdr:nvSpPr>
        <xdr:cNvPr id="3" name="16 Rectángulo redondeado">
          <a:hlinkClick r:id="rId3"/>
        </xdr:cNvPr>
        <xdr:cNvSpPr>
          <a:spLocks/>
        </xdr:cNvSpPr>
      </xdr:nvSpPr>
      <xdr:spPr>
        <a:xfrm>
          <a:off x="5076825" y="5400675"/>
          <a:ext cx="866775" cy="323850"/>
        </a:xfrm>
        <a:prstGeom prst="roundRect">
          <a:avLst/>
        </a:prstGeom>
        <a:solidFill>
          <a:srgbClr val="17375E"/>
        </a:solidFill>
        <a:ln w="19050" cmpd="sng">
          <a:solidFill>
            <a:srgbClr val="558ED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</a:rPr>
            <a:t>VOLVER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Atenciones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Consultas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cfernandez\Documents\Mis%20archivos%20recibidos\Casinos\Reclamos%20y%20Consultas\Informes\Noviembre%202009\Respaldo%20al%2030%20de%20noviembre%20de%202009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clamos%20y%20Consultas\Registro%20de%20Reclamo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9"/>
      <sheetName val="2010"/>
      <sheetName val="Hoja3"/>
      <sheetName val="Encuestas"/>
      <sheetName val="Estadisticas"/>
    </sheetNames>
    <sheetDataSet>
      <sheetData sheetId="2">
        <row r="2">
          <cell r="C2" t="str">
            <v>Masculino</v>
          </cell>
          <cell r="E2" t="str">
            <v>Bingo</v>
          </cell>
          <cell r="F2" t="str">
            <v>Personal</v>
          </cell>
          <cell r="H2" t="str">
            <v>Consulta</v>
          </cell>
        </row>
        <row r="3">
          <cell r="C3" t="str">
            <v>Femenino</v>
          </cell>
          <cell r="E3" t="str">
            <v>Dados</v>
          </cell>
          <cell r="F3" t="str">
            <v>Telefonica</v>
          </cell>
          <cell r="H3" t="str">
            <v>Reclamo</v>
          </cell>
        </row>
        <row r="4">
          <cell r="E4" t="str">
            <v>Ruleta</v>
          </cell>
          <cell r="H4" t="str">
            <v>Requerimientos de Información SIAC</v>
          </cell>
        </row>
        <row r="5">
          <cell r="E5" t="str">
            <v>Cartas</v>
          </cell>
          <cell r="H5" t="str">
            <v>Requerimiento de Información Trasparencia Pasiva</v>
          </cell>
        </row>
        <row r="6">
          <cell r="E6" t="str">
            <v>Maquinas de Azar</v>
          </cell>
          <cell r="H6" t="str">
            <v>Relacionado con otro ingreso</v>
          </cell>
        </row>
        <row r="7">
          <cell r="E7" t="str">
            <v>Otra</v>
          </cell>
          <cell r="H7" t="str">
            <v>Denuncia</v>
          </cell>
        </row>
        <row r="8">
          <cell r="H8" t="str">
            <v>Queja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Estadistica"/>
      <sheetName val="Variables"/>
      <sheetName val="Hoja3"/>
      <sheetName val="Hoja1"/>
      <sheetName val="Estadística"/>
      <sheetName val="Consolidado"/>
    </sheetNames>
    <sheetDataSet>
      <sheetData sheetId="3">
        <row r="5">
          <cell r="A5" t="str">
            <v>Jurídica</v>
          </cell>
          <cell r="B5" t="str">
            <v>Portal Web</v>
          </cell>
          <cell r="C5" t="str">
            <v>Consulta</v>
          </cell>
        </row>
        <row r="6">
          <cell r="A6" t="str">
            <v>Fiscalización</v>
          </cell>
          <cell r="B6" t="str">
            <v>Correo de Consultas</v>
          </cell>
          <cell r="C6" t="str">
            <v>Reclamo</v>
          </cell>
        </row>
        <row r="7">
          <cell r="A7" t="str">
            <v>Estudios</v>
          </cell>
          <cell r="B7" t="str">
            <v>Correo de Reclamos</v>
          </cell>
          <cell r="C7" t="str">
            <v>Requerimientos de Información SIAC</v>
          </cell>
        </row>
        <row r="8">
          <cell r="A8" t="str">
            <v>Comunicaciones</v>
          </cell>
          <cell r="B8" t="str">
            <v>Telefónica</v>
          </cell>
          <cell r="C8" t="str">
            <v>Requerimiento de Información Trasparencia Pasiva</v>
          </cell>
        </row>
        <row r="9">
          <cell r="A9" t="str">
            <v>SIAC</v>
          </cell>
          <cell r="B9" t="str">
            <v>Presentación escrita</v>
          </cell>
          <cell r="C9" t="str">
            <v>Relacionado con otro ingreso</v>
          </cell>
        </row>
        <row r="10">
          <cell r="A10" t="str">
            <v>Superintendente</v>
          </cell>
          <cell r="C10" t="str">
            <v>Denuncia</v>
          </cell>
        </row>
        <row r="11">
          <cell r="A11" t="str">
            <v>Administración</v>
          </cell>
          <cell r="C11" t="str">
            <v>Queja</v>
          </cell>
        </row>
        <row r="12">
          <cell r="A12" t="str">
            <v>Informática</v>
          </cell>
        </row>
        <row r="15">
          <cell r="A15" t="str">
            <v>01 Casino de Juego</v>
          </cell>
          <cell r="B15" t="str">
            <v>0101 Ubicación establecimiento</v>
          </cell>
          <cell r="D15" t="str">
            <v>A favor del reclamante</v>
          </cell>
        </row>
        <row r="16">
          <cell r="A16" t="str">
            <v>02 Funcionarios del casino</v>
          </cell>
          <cell r="B16" t="str">
            <v>0102 Horarios de funcionamiento</v>
          </cell>
          <cell r="C16" t="str">
            <v>Ingresado</v>
          </cell>
          <cell r="D16" t="str">
            <v>A favor del casino</v>
          </cell>
        </row>
        <row r="17">
          <cell r="A17" t="str">
            <v>03 Juegos de Azar</v>
          </cell>
          <cell r="B17" t="str">
            <v>0103  Requisitos de entrada</v>
          </cell>
          <cell r="C17" t="str">
            <v>Formación de expediente</v>
          </cell>
          <cell r="D17" t="str">
            <v>Orientación</v>
          </cell>
        </row>
        <row r="18">
          <cell r="A18" t="str">
            <v>04 Servicios anexos</v>
          </cell>
          <cell r="B18" t="str">
            <v>0104 Prohibiciones legales de acceso</v>
          </cell>
          <cell r="C18" t="str">
            <v>Pendiente de Resolución</v>
          </cell>
          <cell r="D18" t="str">
            <v>Sin competencia</v>
          </cell>
        </row>
        <row r="19">
          <cell r="A19" t="str">
            <v>05 Permisos de operación</v>
          </cell>
          <cell r="B19" t="str">
            <v>0105 Prohibiciones legales para apostar</v>
          </cell>
          <cell r="C19" t="str">
            <v>Terminado</v>
          </cell>
          <cell r="D19" t="str">
            <v>Desistimiento</v>
          </cell>
        </row>
        <row r="20">
          <cell r="A20" t="str">
            <v>06 Procedimiento de homologación</v>
          </cell>
          <cell r="B20" t="str">
            <v>0106 Infraestructura salas de juegos (excluye materiales e implementos de juego)</v>
          </cell>
        </row>
        <row r="21">
          <cell r="A21" t="str">
            <v>07 Impuestos</v>
          </cell>
          <cell r="B21" t="str">
            <v>0107 Calidad de Servicio (excluye personal de juego)</v>
          </cell>
        </row>
        <row r="22">
          <cell r="A22" t="str">
            <v>08 Sin Competencia</v>
          </cell>
          <cell r="B22" t="str">
            <v>0108 Antecedentes sociedad operadora</v>
          </cell>
        </row>
        <row r="23">
          <cell r="A23" t="str">
            <v>09 Superintendencia de Casinos de Juego</v>
          </cell>
          <cell r="B23" t="str">
            <v>0109 Datos de contacto - Casino</v>
          </cell>
        </row>
        <row r="24">
          <cell r="A24" t="str">
            <v>10 Concesiones Municipales</v>
          </cell>
          <cell r="B24" t="str">
            <v>0110 Licencias de explotación</v>
          </cell>
          <cell r="C24" t="str">
            <v>Casino Enjoy Antofagasta</v>
          </cell>
        </row>
        <row r="25">
          <cell r="A25" t="str">
            <v>99 Otras</v>
          </cell>
          <cell r="B25" t="str">
            <v>0199 Otras</v>
          </cell>
          <cell r="C25" t="str">
            <v>Casino Plaza Sol (Calama)</v>
          </cell>
        </row>
        <row r="26">
          <cell r="B26" t="str">
            <v>0201 Conflictos empleadores</v>
          </cell>
          <cell r="C26" t="str">
            <v>Antay Casino &amp; Hotel</v>
          </cell>
        </row>
        <row r="27">
          <cell r="B27" t="str">
            <v>0202 Propinas</v>
          </cell>
          <cell r="C27" t="str">
            <v>Gran Casino Ovalle</v>
          </cell>
        </row>
        <row r="28">
          <cell r="B28" t="str">
            <v>0203 Proceso de contratación</v>
          </cell>
          <cell r="C28" t="str">
            <v>Casino de Juego de Rinconada</v>
          </cell>
        </row>
        <row r="29">
          <cell r="B29" t="str">
            <v>0204 Términos de contrato</v>
          </cell>
          <cell r="C29" t="str">
            <v>Casino de Juegos del Pacífico (Sn Antonio)</v>
          </cell>
        </row>
        <row r="30">
          <cell r="B30" t="str">
            <v>0299 Otras</v>
          </cell>
          <cell r="C30" t="str">
            <v>Monticello Grand Casino (Mostazal)</v>
          </cell>
        </row>
        <row r="31">
          <cell r="B31" t="str">
            <v>0301 Aplicación reglas de juego (catálogo)</v>
          </cell>
          <cell r="C31" t="str">
            <v>Casino de Colchagua (Santa Cruz)</v>
          </cell>
        </row>
        <row r="32">
          <cell r="B32" t="str">
            <v>0302 Apertura y cierre mesas</v>
          </cell>
          <cell r="C32" t="str">
            <v>Gran Casino de Talca (Talca)</v>
          </cell>
        </row>
        <row r="33">
          <cell r="B33" t="str">
            <v>0303 Funcionamiento maquinas de azar</v>
          </cell>
          <cell r="C33" t="str">
            <v>Casino Termas de Chillán (Pinto)</v>
          </cell>
        </row>
        <row r="34">
          <cell r="B34" t="str">
            <v>0304 Elementos materiales del juego</v>
          </cell>
          <cell r="C34" t="str">
            <v>Casino Marina del Sol (Talcahuano)</v>
          </cell>
        </row>
        <row r="35">
          <cell r="B35" t="str">
            <v>0305 Elementos humanos del juego</v>
          </cell>
          <cell r="C35" t="str">
            <v>Casino Gran Los Ángeles </v>
          </cell>
        </row>
        <row r="36">
          <cell r="B36" t="str">
            <v>0306 Apuestas (Monto, forma, mínimo y máximo)</v>
          </cell>
          <cell r="C36" t="str">
            <v>Casino Dreams Temuco (Temuco)</v>
          </cell>
        </row>
        <row r="37">
          <cell r="B37" t="str">
            <v>0307 Conflictos otros jugadores</v>
          </cell>
          <cell r="C37" t="str">
            <v>Casino Dreams Valdivia (Valdivia)</v>
          </cell>
        </row>
        <row r="38">
          <cell r="B38" t="str">
            <v>0308 Pago de premios, excluyendo máquinas de azar</v>
          </cell>
          <cell r="C38" t="str">
            <v>Casino Sol (Osorno)</v>
          </cell>
        </row>
        <row r="39">
          <cell r="B39" t="str">
            <v>0309 Torneos de juego</v>
          </cell>
          <cell r="C39" t="str">
            <v>Casino Enjoy Chiloé (Castro)</v>
          </cell>
        </row>
        <row r="40">
          <cell r="B40" t="str">
            <v>0310 Retorno Maquinas de Azar</v>
          </cell>
          <cell r="C40" t="str">
            <v>Casino Dreams Coyhaique</v>
          </cell>
        </row>
        <row r="41">
          <cell r="B41" t="str">
            <v>0399 Otras</v>
          </cell>
          <cell r="C41" t="str">
            <v>Casino Dreams Punta Arenas (Punta Arenas)</v>
          </cell>
        </row>
        <row r="42">
          <cell r="B42" t="str">
            <v>0401 Restaurantes</v>
          </cell>
          <cell r="C42" t="str">
            <v>Sin información</v>
          </cell>
        </row>
        <row r="43">
          <cell r="B43" t="str">
            <v>0402 Bar</v>
          </cell>
        </row>
        <row r="44">
          <cell r="B44" t="str">
            <v>0403 Cafetería o Salón de té</v>
          </cell>
        </row>
        <row r="45">
          <cell r="B45" t="str">
            <v>0404 Sala de estar</v>
          </cell>
        </row>
        <row r="46">
          <cell r="B46" t="str">
            <v>0405 Casas de cambio</v>
          </cell>
        </row>
        <row r="47">
          <cell r="B47" t="str">
            <v>0406 Salas de espectáculos o eventos</v>
          </cell>
        </row>
        <row r="48">
          <cell r="B48" t="str">
            <v>0499 Otras</v>
          </cell>
        </row>
        <row r="49">
          <cell r="B49" t="str">
            <v>0501 Solicitud de permiso</v>
          </cell>
        </row>
        <row r="50">
          <cell r="B50" t="str">
            <v>0502 Solicitud de renovación</v>
          </cell>
        </row>
        <row r="51">
          <cell r="B51" t="str">
            <v>0503 Requisitos Sociedades operadoras</v>
          </cell>
        </row>
        <row r="52">
          <cell r="B52" t="str">
            <v>0504 Antecedentes o documentación requerida</v>
          </cell>
        </row>
        <row r="53">
          <cell r="B53" t="str">
            <v>0505 Procedimiento de precalificación</v>
          </cell>
        </row>
        <row r="54">
          <cell r="B54" t="str">
            <v>0506 Procedimiento de otorgamiento de permiso</v>
          </cell>
        </row>
        <row r="55">
          <cell r="B55" t="str">
            <v>0507 Extinción o revocación de permiso</v>
          </cell>
        </row>
        <row r="56">
          <cell r="B56" t="str">
            <v>0508 Solicitud de antecedentes- información</v>
          </cell>
        </row>
        <row r="57">
          <cell r="B57" t="str">
            <v>0599 Otras</v>
          </cell>
        </row>
        <row r="58">
          <cell r="B58" t="str">
            <v>0601 Registro de Categoría Bingo </v>
          </cell>
        </row>
        <row r="59">
          <cell r="B59" t="str">
            <v>0602 Registro de Categoría Cartas </v>
          </cell>
        </row>
        <row r="60">
          <cell r="B60" t="str">
            <v>0603 Registro de Categoría Dados</v>
          </cell>
        </row>
        <row r="61">
          <cell r="B61" t="str">
            <v>0604 Registro de Categoría Fichas </v>
          </cell>
        </row>
        <row r="62">
          <cell r="B62" t="str">
            <v>0605 Registro de Categoría Máquinas (Gabinetes)</v>
          </cell>
        </row>
        <row r="63">
          <cell r="B63" t="str">
            <v>0606 Registro de Categoría Ruleta</v>
          </cell>
        </row>
        <row r="64">
          <cell r="B64" t="str">
            <v>0607 Registro de Categoría Máquinas de azar (Juegos)</v>
          </cell>
        </row>
        <row r="65">
          <cell r="B65" t="str">
            <v>0608 Registro de Categoría Máquinas de azar (Programas de juego Multiposición)</v>
          </cell>
        </row>
        <row r="66">
          <cell r="B66" t="str">
            <v>0609 Registro de Categoría Máquinas de azar (Gabinetes Multiposición)</v>
          </cell>
        </row>
        <row r="67">
          <cell r="B67" t="str">
            <v>0610 Proceso de acreditación de laboratorios Certificadores</v>
          </cell>
        </row>
        <row r="68">
          <cell r="B68" t="str">
            <v>0611 Nómina de laboratorios certificadores</v>
          </cell>
        </row>
        <row r="69">
          <cell r="B69" t="str">
            <v>0699 Otras</v>
          </cell>
        </row>
        <row r="70">
          <cell r="B70" t="str">
            <v>0701 Pago de entrada</v>
          </cell>
        </row>
        <row r="71">
          <cell r="B71" t="str">
            <v>0702 Impuesto sobre los ingresos brutos</v>
          </cell>
        </row>
        <row r="72">
          <cell r="B72" t="str">
            <v>0703 Distribución del impuesto al ingreso bruto</v>
          </cell>
        </row>
        <row r="73">
          <cell r="B73" t="str">
            <v>0799 Otras</v>
          </cell>
        </row>
        <row r="74">
          <cell r="B74" t="str">
            <v>0801 Solicitud para juegos particulares</v>
          </cell>
        </row>
        <row r="75">
          <cell r="B75" t="str">
            <v>0802 Realización de campeonatos</v>
          </cell>
        </row>
        <row r="76">
          <cell r="B76" t="str">
            <v>0803  Realización de eventos</v>
          </cell>
        </row>
        <row r="77">
          <cell r="B77" t="str">
            <v>0804 Instalación o problemas maquinas electrónicas de monedas</v>
          </cell>
        </row>
        <row r="78">
          <cell r="B78" t="str">
            <v>0805 Juegos On Line</v>
          </cell>
        </row>
        <row r="79">
          <cell r="B79" t="str">
            <v>0899 Otras</v>
          </cell>
        </row>
        <row r="80">
          <cell r="B80" t="str">
            <v>0901 Horario de funcionamiento</v>
          </cell>
        </row>
        <row r="81">
          <cell r="B81" t="str">
            <v>0902 Procedimiento de resolución de reclamos</v>
          </cell>
        </row>
        <row r="82">
          <cell r="B82" t="str">
            <v>0903 Procedimiento de resolución de consultas</v>
          </cell>
        </row>
        <row r="83">
          <cell r="B83" t="str">
            <v>0904 Consulta estado del reclamo o consulta</v>
          </cell>
        </row>
        <row r="84">
          <cell r="B84" t="str">
            <v>0905 Información general</v>
          </cell>
        </row>
        <row r="85">
          <cell r="B85" t="str">
            <v>0906 Agradecimientos – felicitaciones</v>
          </cell>
        </row>
        <row r="86">
          <cell r="B86" t="str">
            <v>0907 Quejas - Denuncias</v>
          </cell>
        </row>
        <row r="87">
          <cell r="B87" t="str">
            <v>0908 Postulación a cargos o concursos públicos</v>
          </cell>
        </row>
        <row r="88">
          <cell r="B88" t="str">
            <v>0909 Solicitud de certificado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clamos"/>
      <sheetName val="Consultas"/>
      <sheetName val="Indicador"/>
      <sheetName val="Cuadros"/>
      <sheetName val="Graf Recla"/>
      <sheetName val="Graf Consul"/>
      <sheetName val="Tiempos pendientes"/>
      <sheetName val="Tiempos Resueltos"/>
      <sheetName val="Gráficos Reclamos"/>
      <sheetName val="Ley de transparencia"/>
      <sheetName val="Gráficos Consultas"/>
      <sheetName val="Atenciones"/>
      <sheetName val="Gráficos Atenciones"/>
    </sheetNames>
    <sheetDataSet>
      <sheetData sheetId="8">
        <row r="63">
          <cell r="D63" t="str">
            <v>Monticello Grand Casino</v>
          </cell>
        </row>
        <row r="64">
          <cell r="D64" t="str">
            <v>Dreams Temuco</v>
          </cell>
        </row>
        <row r="65">
          <cell r="D65" t="str">
            <v>Marina del Sol</v>
          </cell>
        </row>
        <row r="66">
          <cell r="D66" t="str">
            <v>Enjoy Antofagasta</v>
          </cell>
        </row>
        <row r="67">
          <cell r="D67" t="str">
            <v>Dreams Valdivia</v>
          </cell>
        </row>
        <row r="68">
          <cell r="D68" t="str">
            <v>Gran Casino de Talca</v>
          </cell>
        </row>
        <row r="69">
          <cell r="D69" t="str">
            <v>Casino Gran Los Ángeles</v>
          </cell>
        </row>
        <row r="70">
          <cell r="D70" t="str">
            <v>Concesiones Municipales</v>
          </cell>
        </row>
        <row r="71">
          <cell r="D71" t="str">
            <v>Casino Sol Calama</v>
          </cell>
        </row>
        <row r="72">
          <cell r="D72" t="str">
            <v>Casino de Juegos del Pacífico</v>
          </cell>
        </row>
        <row r="73">
          <cell r="D73" t="str">
            <v>Dreams Punta Arenas</v>
          </cell>
        </row>
        <row r="74">
          <cell r="D74" t="str">
            <v>Casino de Juego de Rinconada</v>
          </cell>
        </row>
        <row r="75">
          <cell r="D75" t="str">
            <v>Casino de Colchagua</v>
          </cell>
        </row>
        <row r="76">
          <cell r="D76" t="str">
            <v>Gran Casino de Copiapó</v>
          </cell>
        </row>
        <row r="77">
          <cell r="D77" t="str">
            <v>Termas de Chillán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do 2008-2009"/>
      <sheetName val="Consolidado 2010"/>
      <sheetName val="Control Oficios"/>
      <sheetName val="Variables"/>
      <sheetName val="Estadistica"/>
      <sheetName val="Consolidado"/>
    </sheetNames>
    <sheetDataSet>
      <sheetData sheetId="3">
        <row r="5">
          <cell r="A5" t="str">
            <v>Jurídica</v>
          </cell>
        </row>
        <row r="6">
          <cell r="A6" t="str">
            <v>Fiscalización</v>
          </cell>
        </row>
        <row r="7">
          <cell r="A7" t="str">
            <v>Estudios</v>
          </cell>
        </row>
        <row r="8">
          <cell r="A8" t="str">
            <v>Comunicaciones</v>
          </cell>
        </row>
        <row r="9">
          <cell r="A9" t="str">
            <v>SIAC</v>
          </cell>
        </row>
        <row r="14">
          <cell r="A14" t="str">
            <v>01 Casino de Juego</v>
          </cell>
          <cell r="D14" t="str">
            <v>A favor del reclamante</v>
          </cell>
        </row>
        <row r="15">
          <cell r="A15" t="str">
            <v>02 Funcionarios del casino</v>
          </cell>
          <cell r="D15" t="str">
            <v>A favor del casino</v>
          </cell>
        </row>
        <row r="16">
          <cell r="A16" t="str">
            <v>03 Juegos de Azar</v>
          </cell>
          <cell r="D16" t="str">
            <v>Orientación</v>
          </cell>
        </row>
        <row r="17">
          <cell r="A17" t="str">
            <v>04 Servicios anexos</v>
          </cell>
          <cell r="D17" t="str">
            <v>Sin competencia</v>
          </cell>
        </row>
        <row r="18">
          <cell r="A18" t="str">
            <v>05 Permisos de operación</v>
          </cell>
          <cell r="D18" t="str">
            <v>Desistimiento</v>
          </cell>
        </row>
        <row r="19">
          <cell r="A19" t="str">
            <v>06 Procedimiento de homologación</v>
          </cell>
        </row>
        <row r="20">
          <cell r="A20" t="str">
            <v>07 Impuestos</v>
          </cell>
        </row>
        <row r="21">
          <cell r="A21" t="str">
            <v>08 Sin Competencia</v>
          </cell>
        </row>
        <row r="22">
          <cell r="A22" t="str">
            <v>09 Superintendencia de Casinos de Juego</v>
          </cell>
        </row>
        <row r="23">
          <cell r="A23" t="str">
            <v>10 Concesiones Municipales</v>
          </cell>
        </row>
        <row r="24">
          <cell r="A24" t="str">
            <v>99 Otras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9:D17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2.28125" style="5" customWidth="1"/>
    <col min="2" max="2" width="19.140625" style="5" customWidth="1"/>
    <col min="3" max="3" width="70.57421875" style="1" customWidth="1"/>
    <col min="4" max="4" width="9.57421875" style="5" customWidth="1"/>
    <col min="5" max="5" width="15.7109375" style="5" customWidth="1"/>
    <col min="6" max="16384" width="11.421875" style="5" customWidth="1"/>
  </cols>
  <sheetData>
    <row r="1" ht="14.25"/>
    <row r="2" ht="14.25"/>
    <row r="3" ht="14.25"/>
    <row r="4" ht="14.25"/>
    <row r="5" ht="14.25"/>
    <row r="6" ht="14.25"/>
    <row r="7" ht="14.25"/>
    <row r="8" ht="14.25"/>
    <row r="9" spans="3:4" ht="20.25">
      <c r="C9" s="11" t="s">
        <v>20</v>
      </c>
      <c r="D9" s="4"/>
    </row>
    <row r="10" ht="14.25" customHeight="1">
      <c r="D10" s="6"/>
    </row>
    <row r="11" ht="18">
      <c r="C11" s="12" t="s">
        <v>70</v>
      </c>
    </row>
    <row r="12" ht="14.25">
      <c r="D12" s="7"/>
    </row>
    <row r="13" ht="17.25" customHeight="1" thickBot="1">
      <c r="D13" s="8"/>
    </row>
    <row r="14" spans="3:4" ht="26.25" customHeight="1" thickBot="1" thickTop="1">
      <c r="C14" s="13" t="s">
        <v>25</v>
      </c>
      <c r="D14" s="9"/>
    </row>
    <row r="15" spans="3:4" ht="26.25" customHeight="1" thickBot="1" thickTop="1">
      <c r="C15" s="13" t="s">
        <v>17</v>
      </c>
      <c r="D15" s="9"/>
    </row>
    <row r="16" spans="3:4" ht="26.25" customHeight="1" thickBot="1" thickTop="1">
      <c r="C16" s="13" t="s">
        <v>35</v>
      </c>
      <c r="D16" s="9"/>
    </row>
    <row r="17" spans="3:4" ht="26.25" customHeight="1" thickBot="1" thickTop="1">
      <c r="C17" s="13" t="s">
        <v>56</v>
      </c>
      <c r="D17" s="9"/>
    </row>
    <row r="18" ht="15" thickTop="1"/>
    <row r="20" ht="14.25"/>
    <row r="21" ht="14.25"/>
    <row r="22" ht="14.25"/>
    <row r="23" ht="14.25"/>
    <row r="24" ht="14.25"/>
  </sheetData>
  <sheetProtection/>
  <hyperlinks>
    <hyperlink ref="C14" location="'Reclamos por Categoría'!A1" display="   Reclamos por Categoría de Juegos"/>
    <hyperlink ref="C15" location="'Tasa de reclamos por visita'!A1" display="  Tasa de Reclamos por Visitas"/>
    <hyperlink ref="C16" location="'Reclamos por Sexo y edad'!A1" display="   Reclamos por Sexo y grupo Etario "/>
    <hyperlink ref="C17" location="'Reclamos por Submateria'!A1" display="   Reclamos por Submaterias, desagregados por Sexo "/>
  </hyperlinks>
  <printOptions horizontalCentered="1"/>
  <pageMargins left="0.1968503937007874" right="0.3937007874015748" top="0.3937007874015748" bottom="0.7874015748031497" header="0.31496062992125984" footer="0.31496062992125984"/>
  <pageSetup fitToHeight="1" fitToWidth="1" horizontalDpi="600" verticalDpi="600" orientation="landscape" r:id="rId2"/>
  <headerFooter>
    <oddFooter>&amp;L&amp;9www.scj.cl
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6:J37"/>
  <sheetViews>
    <sheetView showGridLines="0" zoomScalePageLayoutView="0" workbookViewId="0" topLeftCell="A1">
      <selection activeCell="K32" sqref="K32"/>
    </sheetView>
  </sheetViews>
  <sheetFormatPr defaultColWidth="11.421875" defaultRowHeight="12.75"/>
  <cols>
    <col min="1" max="1" width="3.140625" style="0" customWidth="1"/>
    <col min="2" max="2" width="26.140625" style="0" bestFit="1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3.5" thickBot="1"/>
    <row r="16" spans="2:4" ht="27" thickBot="1" thickTop="1">
      <c r="B16" s="14" t="s">
        <v>24</v>
      </c>
      <c r="C16" s="14" t="s">
        <v>11</v>
      </c>
      <c r="D16" s="15" t="s">
        <v>10</v>
      </c>
    </row>
    <row r="17" spans="2:4" ht="14.25" thickBot="1" thickTop="1">
      <c r="B17" s="45" t="s">
        <v>26</v>
      </c>
      <c r="C17" s="46">
        <v>8</v>
      </c>
      <c r="D17" s="47">
        <v>0.5333333333333333</v>
      </c>
    </row>
    <row r="18" spans="2:4" ht="14.25" thickBot="1" thickTop="1">
      <c r="B18" s="48" t="s">
        <v>36</v>
      </c>
      <c r="C18" s="49">
        <v>2</v>
      </c>
      <c r="D18" s="50">
        <v>0.13333333333333333</v>
      </c>
    </row>
    <row r="19" spans="2:4" ht="14.25" thickBot="1" thickTop="1">
      <c r="B19" s="48" t="s">
        <v>59</v>
      </c>
      <c r="C19" s="49">
        <v>1</v>
      </c>
      <c r="D19" s="50">
        <v>0.06666666666666667</v>
      </c>
    </row>
    <row r="20" spans="2:4" ht="14.25" thickBot="1" thickTop="1">
      <c r="B20" s="48" t="s">
        <v>60</v>
      </c>
      <c r="C20" s="49">
        <v>1</v>
      </c>
      <c r="D20" s="50">
        <v>0.06666666666666667</v>
      </c>
    </row>
    <row r="21" spans="2:4" ht="14.25" thickBot="1" thickTop="1">
      <c r="B21" s="51" t="s">
        <v>61</v>
      </c>
      <c r="C21" s="52">
        <v>3</v>
      </c>
      <c r="D21" s="53">
        <v>0.2</v>
      </c>
    </row>
    <row r="22" spans="2:4" ht="13.5" thickTop="1">
      <c r="B22" s="31" t="s">
        <v>23</v>
      </c>
      <c r="C22" s="32">
        <f>SUM(C17:C21)</f>
        <v>15</v>
      </c>
      <c r="D22" s="33">
        <v>0.9999999999999999</v>
      </c>
    </row>
    <row r="23" spans="2:4" ht="12.75">
      <c r="B23" s="37" t="s">
        <v>37</v>
      </c>
      <c r="C23" s="38"/>
      <c r="D23" s="39"/>
    </row>
    <row r="24" spans="2:4" ht="12.75">
      <c r="B24" s="37" t="s">
        <v>38</v>
      </c>
      <c r="C24" s="38"/>
      <c r="D24" s="39"/>
    </row>
    <row r="25" spans="2:10" ht="12.75">
      <c r="B25" s="37"/>
      <c r="C25" s="38"/>
      <c r="D25" s="39"/>
      <c r="J25" s="3"/>
    </row>
    <row r="26" spans="2:4" ht="12.75">
      <c r="B26" s="37"/>
      <c r="C26" s="38"/>
      <c r="D26" s="39"/>
    </row>
    <row r="27" spans="2:4" ht="12.75">
      <c r="B27" s="37"/>
      <c r="C27" s="38"/>
      <c r="D27" s="39"/>
    </row>
    <row r="28" spans="2:10" ht="12.75">
      <c r="B28" s="37"/>
      <c r="C28" s="38"/>
      <c r="D28" s="39"/>
      <c r="E28" s="22"/>
      <c r="F28" s="22"/>
      <c r="G28" s="22"/>
      <c r="H28" s="22"/>
      <c r="I28" s="22"/>
      <c r="J28" s="22"/>
    </row>
    <row r="29" spans="2:4" ht="12.75">
      <c r="B29" s="34"/>
      <c r="C29" s="35"/>
      <c r="D29" s="36"/>
    </row>
    <row r="30" ht="21.75" customHeight="1">
      <c r="B30" s="24" t="s">
        <v>22</v>
      </c>
    </row>
    <row r="31" ht="12.75"/>
    <row r="32" ht="12.75"/>
    <row r="33" spans="3:4" ht="12.75">
      <c r="C33" s="22"/>
      <c r="D33" s="22"/>
    </row>
    <row r="34" spans="2:4" ht="12.75">
      <c r="B34" s="22"/>
      <c r="C34" s="22"/>
      <c r="D34" s="22"/>
    </row>
    <row r="35" ht="12.75"/>
    <row r="36" ht="12.75"/>
    <row r="37" ht="15">
      <c r="B37" s="10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2:C35"/>
  <sheetViews>
    <sheetView showGridLines="0" zoomScalePageLayoutView="0" workbookViewId="0" topLeftCell="A1">
      <selection activeCell="J37" sqref="J37"/>
    </sheetView>
  </sheetViews>
  <sheetFormatPr defaultColWidth="11.421875" defaultRowHeight="12.75"/>
  <cols>
    <col min="2" max="2" width="45.421875" style="0" customWidth="1"/>
    <col min="3" max="3" width="30.0039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3" ht="22.5" customHeight="1" thickBot="1" thickTop="1">
      <c r="B12" s="58" t="s">
        <v>33</v>
      </c>
      <c r="C12" s="59"/>
    </row>
    <row r="13" spans="2:3" ht="27" thickBot="1" thickTop="1">
      <c r="B13" s="15" t="s">
        <v>14</v>
      </c>
      <c r="C13" s="14" t="s">
        <v>15</v>
      </c>
    </row>
    <row r="14" spans="2:3" ht="14.25" thickBot="1" thickTop="1">
      <c r="B14" s="20" t="s">
        <v>62</v>
      </c>
      <c r="C14" s="43">
        <v>0</v>
      </c>
    </row>
    <row r="15" spans="2:3" ht="14.25" thickBot="1" thickTop="1">
      <c r="B15" s="20" t="s">
        <v>39</v>
      </c>
      <c r="C15" s="43">
        <v>0.06871860418771174</v>
      </c>
    </row>
    <row r="16" spans="2:3" ht="14.25" thickBot="1" thickTop="1">
      <c r="B16" s="20" t="s">
        <v>4</v>
      </c>
      <c r="C16" s="43">
        <v>0.1750444904746623</v>
      </c>
    </row>
    <row r="17" spans="2:3" ht="14.25" thickBot="1" thickTop="1">
      <c r="B17" s="20" t="s">
        <v>19</v>
      </c>
      <c r="C17" s="43">
        <v>0</v>
      </c>
    </row>
    <row r="18" spans="2:3" ht="14.25" thickBot="1" thickTop="1">
      <c r="B18" s="20" t="s">
        <v>40</v>
      </c>
      <c r="C18" s="43">
        <v>0</v>
      </c>
    </row>
    <row r="19" spans="2:3" ht="14.25" thickBot="1" thickTop="1">
      <c r="B19" s="20" t="s">
        <v>9</v>
      </c>
      <c r="C19" s="43">
        <v>0.1650273945474949</v>
      </c>
    </row>
    <row r="20" spans="2:3" ht="14.25" thickBot="1" thickTop="1">
      <c r="B20" s="20" t="s">
        <v>21</v>
      </c>
      <c r="C20" s="43">
        <v>0</v>
      </c>
    </row>
    <row r="21" spans="2:3" ht="14.25" thickBot="1" thickTop="1">
      <c r="B21" s="20" t="s">
        <v>41</v>
      </c>
      <c r="C21" s="43">
        <v>0.14254851401093505</v>
      </c>
    </row>
    <row r="22" spans="2:3" ht="14.25" thickBot="1" thickTop="1">
      <c r="B22" s="20" t="s">
        <v>6</v>
      </c>
      <c r="C22" s="43">
        <v>0</v>
      </c>
    </row>
    <row r="23" spans="2:3" ht="14.25" thickBot="1" thickTop="1">
      <c r="B23" s="20" t="s">
        <v>8</v>
      </c>
      <c r="C23" s="43">
        <v>0</v>
      </c>
    </row>
    <row r="24" spans="2:3" ht="14.25" thickBot="1" thickTop="1">
      <c r="B24" s="20" t="s">
        <v>42</v>
      </c>
      <c r="C24" s="43">
        <v>0</v>
      </c>
    </row>
    <row r="25" spans="2:3" ht="14.25" thickBot="1" thickTop="1">
      <c r="B25" s="20" t="s">
        <v>5</v>
      </c>
      <c r="C25" s="43">
        <v>0</v>
      </c>
    </row>
    <row r="26" spans="2:3" ht="14.25" thickBot="1" thickTop="1">
      <c r="B26" s="20" t="s">
        <v>1</v>
      </c>
      <c r="C26" s="43">
        <v>0.030425006921689073</v>
      </c>
    </row>
    <row r="27" spans="2:3" ht="14.25" thickBot="1" thickTop="1">
      <c r="B27" s="20" t="s">
        <v>3</v>
      </c>
      <c r="C27" s="43">
        <v>0.046222896049329075</v>
      </c>
    </row>
    <row r="28" spans="2:3" ht="14.25" thickBot="1" thickTop="1">
      <c r="B28" s="20" t="s">
        <v>43</v>
      </c>
      <c r="C28" s="43">
        <v>0.13950795544115904</v>
      </c>
    </row>
    <row r="29" spans="2:3" ht="14.25" thickBot="1" thickTop="1">
      <c r="B29" s="20" t="s">
        <v>27</v>
      </c>
      <c r="C29" s="43">
        <v>0</v>
      </c>
    </row>
    <row r="30" spans="2:3" ht="14.25" thickBot="1" thickTop="1">
      <c r="B30" s="20" t="s">
        <v>28</v>
      </c>
      <c r="C30" s="43">
        <v>0</v>
      </c>
    </row>
    <row r="31" spans="2:3" ht="14.25" thickBot="1" thickTop="1">
      <c r="B31" s="20" t="s">
        <v>7</v>
      </c>
      <c r="C31" s="43">
        <v>0.03196368924901312</v>
      </c>
    </row>
    <row r="32" spans="2:3" ht="13.5" thickTop="1">
      <c r="B32" s="31" t="s">
        <v>16</v>
      </c>
      <c r="C32" s="40">
        <v>0.05751568201017308</v>
      </c>
    </row>
    <row r="33" spans="2:3" ht="12.75">
      <c r="B33" s="41"/>
      <c r="C33" s="42"/>
    </row>
    <row r="34" ht="12.75">
      <c r="B34" t="s">
        <v>46</v>
      </c>
    </row>
    <row r="35" ht="12.75">
      <c r="B35" t="s">
        <v>44</v>
      </c>
    </row>
    <row r="39" ht="12.75"/>
    <row r="40" ht="12.75"/>
    <row r="41" ht="12.75"/>
    <row r="42" ht="12.75"/>
    <row r="43" ht="12.75"/>
    <row r="44" ht="12.75"/>
  </sheetData>
  <sheetProtection/>
  <mergeCells count="1">
    <mergeCell ref="B12:C12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4:J40"/>
  <sheetViews>
    <sheetView showGridLines="0" zoomScalePageLayoutView="0" workbookViewId="0" topLeftCell="A7">
      <selection activeCell="K42" sqref="K42"/>
    </sheetView>
  </sheetViews>
  <sheetFormatPr defaultColWidth="11.421875" defaultRowHeight="12.75"/>
  <cols>
    <col min="1" max="1" width="3.140625" style="0" customWidth="1"/>
    <col min="2" max="2" width="15.8515625" style="0" customWidth="1"/>
    <col min="3" max="3" width="11.421875" style="0" customWidth="1"/>
    <col min="4" max="4" width="12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3.5" thickBot="1"/>
    <row r="14" spans="2:4" ht="27" thickBot="1" thickTop="1">
      <c r="B14" s="15" t="s">
        <v>34</v>
      </c>
      <c r="C14" s="15" t="s">
        <v>10</v>
      </c>
      <c r="D14" s="14" t="s">
        <v>11</v>
      </c>
    </row>
    <row r="15" spans="2:4" ht="14.25" thickBot="1" thickTop="1">
      <c r="B15" s="20" t="s">
        <v>0</v>
      </c>
      <c r="C15" s="54">
        <f>+D15/D17</f>
        <v>0.7</v>
      </c>
      <c r="D15" s="55">
        <v>21</v>
      </c>
    </row>
    <row r="16" spans="2:4" ht="14.25" thickBot="1" thickTop="1">
      <c r="B16" s="20" t="s">
        <v>2</v>
      </c>
      <c r="C16" s="56">
        <f>+D16/D17</f>
        <v>0.3</v>
      </c>
      <c r="D16" s="55">
        <v>9</v>
      </c>
    </row>
    <row r="17" spans="2:4" ht="14.25" thickBot="1" thickTop="1">
      <c r="B17" s="18" t="s">
        <v>12</v>
      </c>
      <c r="C17" s="25"/>
      <c r="D17" s="26">
        <f>SUM(D15:D16)</f>
        <v>30</v>
      </c>
    </row>
    <row r="18" ht="13.5" thickTop="1"/>
    <row r="19" ht="12.75"/>
    <row r="20" ht="12.75"/>
    <row r="21" ht="12.75"/>
    <row r="22" ht="12.75"/>
    <row r="23" ht="12.75"/>
    <row r="24" ht="12.75">
      <c r="J24" s="3"/>
    </row>
    <row r="25" ht="12.75"/>
    <row r="26" ht="12.75"/>
    <row r="27" ht="13.5" thickBot="1"/>
    <row r="28" spans="2:5" ht="27" thickBot="1" thickTop="1">
      <c r="B28" s="14" t="s">
        <v>18</v>
      </c>
      <c r="C28" s="14" t="s">
        <v>11</v>
      </c>
      <c r="D28" s="14" t="s">
        <v>0</v>
      </c>
      <c r="E28" s="14" t="s">
        <v>2</v>
      </c>
    </row>
    <row r="29" spans="2:5" ht="14.25" thickBot="1" thickTop="1">
      <c r="B29" s="20" t="s">
        <v>45</v>
      </c>
      <c r="C29" s="21">
        <v>8</v>
      </c>
      <c r="D29" s="21">
        <v>7</v>
      </c>
      <c r="E29" s="21">
        <v>1</v>
      </c>
    </row>
    <row r="30" spans="2:5" ht="14.25" thickBot="1" thickTop="1">
      <c r="B30" s="20" t="s">
        <v>30</v>
      </c>
      <c r="C30" s="21">
        <v>7</v>
      </c>
      <c r="D30" s="21">
        <v>4</v>
      </c>
      <c r="E30" s="21">
        <v>3</v>
      </c>
    </row>
    <row r="31" spans="2:5" ht="14.25" thickBot="1" thickTop="1">
      <c r="B31" s="20" t="s">
        <v>31</v>
      </c>
      <c r="C31" s="57">
        <v>5</v>
      </c>
      <c r="D31" s="57">
        <v>3</v>
      </c>
      <c r="E31" s="57">
        <v>2</v>
      </c>
    </row>
    <row r="32" spans="2:5" ht="14.25" thickBot="1" thickTop="1">
      <c r="B32" s="20" t="s">
        <v>29</v>
      </c>
      <c r="C32" s="21">
        <v>4</v>
      </c>
      <c r="D32" s="21">
        <v>3</v>
      </c>
      <c r="E32" s="21">
        <v>1</v>
      </c>
    </row>
    <row r="33" spans="2:5" ht="14.25" thickBot="1" thickTop="1">
      <c r="B33" s="20" t="s">
        <v>13</v>
      </c>
      <c r="C33" s="21">
        <v>3</v>
      </c>
      <c r="D33" s="21">
        <v>1</v>
      </c>
      <c r="E33" s="21">
        <v>2</v>
      </c>
    </row>
    <row r="34" spans="2:5" ht="14.25" thickBot="1" thickTop="1">
      <c r="B34" s="20" t="s">
        <v>63</v>
      </c>
      <c r="C34" s="57">
        <v>3</v>
      </c>
      <c r="D34" s="57">
        <v>3</v>
      </c>
      <c r="E34" s="57">
        <v>0</v>
      </c>
    </row>
    <row r="35" spans="2:5" ht="14.25" thickBot="1" thickTop="1">
      <c r="B35" s="18" t="s">
        <v>12</v>
      </c>
      <c r="C35" s="19">
        <f>SUM(C29:C34)</f>
        <v>30</v>
      </c>
      <c r="D35" s="19">
        <f>SUM(D29:D34)</f>
        <v>21</v>
      </c>
      <c r="E35" s="19">
        <f>SUM(E29:E34)</f>
        <v>9</v>
      </c>
    </row>
    <row r="36" ht="13.5" thickTop="1"/>
    <row r="37" ht="12.75"/>
    <row r="38" ht="12.75"/>
    <row r="39" ht="13.5" thickBot="1"/>
    <row r="40" ht="14.25" thickBot="1" thickTop="1">
      <c r="B40" s="23" t="s">
        <v>32</v>
      </c>
    </row>
    <row r="41" ht="13.5" thickTop="1"/>
    <row r="47" ht="12.75"/>
    <row r="48" ht="12.75"/>
    <row r="49" ht="12.75"/>
    <row r="50" ht="12.75"/>
    <row r="51" ht="12.75"/>
    <row r="52" ht="12.75"/>
  </sheetData>
  <sheetProtection/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2:I29"/>
  <sheetViews>
    <sheetView showGridLines="0" zoomScalePageLayoutView="0" workbookViewId="0" topLeftCell="A1">
      <selection activeCell="H35" sqref="H35"/>
    </sheetView>
  </sheetViews>
  <sheetFormatPr defaultColWidth="11.421875" defaultRowHeight="12.75"/>
  <cols>
    <col min="1" max="1" width="3.140625" style="0" customWidth="1"/>
    <col min="2" max="2" width="73.00390625" style="0" customWidth="1"/>
    <col min="3" max="3" width="11.421875" style="0" customWidth="1"/>
    <col min="4" max="4" width="12.140625" style="2" customWidth="1"/>
    <col min="5" max="5" width="2.421875" style="0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3.5" thickBot="1"/>
    <row r="12" spans="2:9" ht="27" thickBot="1" thickTop="1">
      <c r="B12" s="15" t="s">
        <v>47</v>
      </c>
      <c r="C12" s="14" t="s">
        <v>11</v>
      </c>
      <c r="D12" s="15" t="s">
        <v>10</v>
      </c>
      <c r="F12" s="14" t="s">
        <v>0</v>
      </c>
      <c r="G12" s="15" t="s">
        <v>10</v>
      </c>
      <c r="H12" s="14" t="s">
        <v>2</v>
      </c>
      <c r="I12" s="15" t="s">
        <v>10</v>
      </c>
    </row>
    <row r="13" spans="2:9" ht="14.25" thickBot="1" thickTop="1">
      <c r="B13" s="17" t="s">
        <v>48</v>
      </c>
      <c r="C13" s="30">
        <f aca="true" t="shared" si="0" ref="C13:C28">+F13+H13</f>
        <v>11</v>
      </c>
      <c r="D13" s="29">
        <f aca="true" t="shared" si="1" ref="D13:D28">+C13/$C$29</f>
        <v>0.36666666666666664</v>
      </c>
      <c r="F13" s="30">
        <f>SUM(F14:F19)</f>
        <v>7</v>
      </c>
      <c r="G13" s="29">
        <f>+F13/$F$29</f>
        <v>0.3333333333333333</v>
      </c>
      <c r="H13" s="30">
        <f>SUM(H14:H19)</f>
        <v>4</v>
      </c>
      <c r="I13" s="29">
        <f>+H13/$C$29</f>
        <v>0.13333333333333333</v>
      </c>
    </row>
    <row r="14" spans="2:9" ht="13.5" customHeight="1" thickBot="1" thickTop="1">
      <c r="B14" s="16" t="s">
        <v>57</v>
      </c>
      <c r="C14" s="28">
        <f t="shared" si="0"/>
        <v>1</v>
      </c>
      <c r="D14" s="27">
        <f t="shared" si="1"/>
        <v>0.03333333333333333</v>
      </c>
      <c r="F14" s="28">
        <v>1</v>
      </c>
      <c r="G14" s="27">
        <f>+F14/$F$29</f>
        <v>0.047619047619047616</v>
      </c>
      <c r="H14" s="28"/>
      <c r="I14" s="27"/>
    </row>
    <row r="15" spans="2:9" ht="13.5" customHeight="1" thickBot="1" thickTop="1">
      <c r="B15" s="16" t="s">
        <v>58</v>
      </c>
      <c r="C15" s="28">
        <f t="shared" si="0"/>
        <v>4</v>
      </c>
      <c r="D15" s="27">
        <f t="shared" si="1"/>
        <v>0.13333333333333333</v>
      </c>
      <c r="F15" s="28">
        <v>4</v>
      </c>
      <c r="G15" s="27">
        <f>+F15/$F$29</f>
        <v>0.19047619047619047</v>
      </c>
      <c r="H15" s="28"/>
      <c r="I15" s="27"/>
    </row>
    <row r="16" spans="2:9" ht="13.5" customHeight="1" thickBot="1" thickTop="1">
      <c r="B16" s="16" t="s">
        <v>49</v>
      </c>
      <c r="C16" s="28">
        <f t="shared" si="0"/>
        <v>1</v>
      </c>
      <c r="D16" s="27">
        <f t="shared" si="1"/>
        <v>0.03333333333333333</v>
      </c>
      <c r="F16" s="28"/>
      <c r="G16" s="27"/>
      <c r="H16" s="28">
        <v>1</v>
      </c>
      <c r="I16" s="27">
        <f>+H16/$C$29</f>
        <v>0.03333333333333333</v>
      </c>
    </row>
    <row r="17" spans="2:9" ht="13.5" customHeight="1" thickBot="1" thickTop="1">
      <c r="B17" s="16" t="s">
        <v>50</v>
      </c>
      <c r="C17" s="28">
        <f t="shared" si="0"/>
        <v>2</v>
      </c>
      <c r="D17" s="27">
        <f t="shared" si="1"/>
        <v>0.06666666666666667</v>
      </c>
      <c r="F17" s="28"/>
      <c r="G17" s="27"/>
      <c r="H17" s="28">
        <v>2</v>
      </c>
      <c r="I17" s="27">
        <f>+H17/$C$29</f>
        <v>0.06666666666666667</v>
      </c>
    </row>
    <row r="18" spans="2:9" ht="13.5" customHeight="1" thickBot="1" thickTop="1">
      <c r="B18" s="16" t="s">
        <v>51</v>
      </c>
      <c r="C18" s="28">
        <f t="shared" si="0"/>
        <v>2</v>
      </c>
      <c r="D18" s="27">
        <f t="shared" si="1"/>
        <v>0.06666666666666667</v>
      </c>
      <c r="F18" s="28">
        <v>2</v>
      </c>
      <c r="G18" s="27">
        <f>+F18/$F$29</f>
        <v>0.09523809523809523</v>
      </c>
      <c r="H18" s="28"/>
      <c r="I18" s="27"/>
    </row>
    <row r="19" spans="2:9" ht="13.5" customHeight="1" thickBot="1" thickTop="1">
      <c r="B19" s="16" t="s">
        <v>64</v>
      </c>
      <c r="C19" s="28">
        <f t="shared" si="0"/>
        <v>1</v>
      </c>
      <c r="D19" s="27">
        <f t="shared" si="1"/>
        <v>0.03333333333333333</v>
      </c>
      <c r="F19" s="28"/>
      <c r="G19" s="27"/>
      <c r="H19" s="28">
        <v>1</v>
      </c>
      <c r="I19" s="27">
        <f>+H19/$C$29</f>
        <v>0.03333333333333333</v>
      </c>
    </row>
    <row r="20" spans="2:9" ht="13.5" customHeight="1" thickBot="1" thickTop="1">
      <c r="B20" s="17" t="s">
        <v>52</v>
      </c>
      <c r="C20" s="30">
        <f t="shared" si="0"/>
        <v>15</v>
      </c>
      <c r="D20" s="29">
        <f t="shared" si="1"/>
        <v>0.5</v>
      </c>
      <c r="F20" s="30">
        <f>SUM(F21:F24)</f>
        <v>11</v>
      </c>
      <c r="G20" s="29">
        <f aca="true" t="shared" si="2" ref="G20:G28">+F20/$F$29</f>
        <v>0.5238095238095238</v>
      </c>
      <c r="H20" s="30">
        <f>SUM(H21:H24)</f>
        <v>4</v>
      </c>
      <c r="I20" s="29">
        <f>+H20/$C$29</f>
        <v>0.13333333333333333</v>
      </c>
    </row>
    <row r="21" spans="2:9" ht="13.5" customHeight="1" thickBot="1" thickTop="1">
      <c r="B21" s="16" t="s">
        <v>53</v>
      </c>
      <c r="C21" s="28">
        <f t="shared" si="0"/>
        <v>3</v>
      </c>
      <c r="D21" s="27">
        <f t="shared" si="1"/>
        <v>0.1</v>
      </c>
      <c r="F21" s="28">
        <v>3</v>
      </c>
      <c r="G21" s="27">
        <f t="shared" si="2"/>
        <v>0.14285714285714285</v>
      </c>
      <c r="H21" s="28"/>
      <c r="I21" s="27"/>
    </row>
    <row r="22" spans="2:9" ht="13.5" customHeight="1" thickBot="1" thickTop="1">
      <c r="B22" s="16" t="s">
        <v>65</v>
      </c>
      <c r="C22" s="28">
        <f t="shared" si="0"/>
        <v>2</v>
      </c>
      <c r="D22" s="27">
        <f t="shared" si="1"/>
        <v>0.06666666666666667</v>
      </c>
      <c r="F22" s="28">
        <v>2</v>
      </c>
      <c r="G22" s="27">
        <f t="shared" si="2"/>
        <v>0.09523809523809523</v>
      </c>
      <c r="H22" s="28"/>
      <c r="I22" s="27"/>
    </row>
    <row r="23" spans="2:9" ht="13.5" customHeight="1" thickBot="1" thickTop="1">
      <c r="B23" s="16" t="s">
        <v>54</v>
      </c>
      <c r="C23" s="28">
        <f t="shared" si="0"/>
        <v>9</v>
      </c>
      <c r="D23" s="27">
        <f t="shared" si="1"/>
        <v>0.3</v>
      </c>
      <c r="F23" s="28">
        <v>5</v>
      </c>
      <c r="G23" s="27">
        <f t="shared" si="2"/>
        <v>0.23809523809523808</v>
      </c>
      <c r="H23" s="28">
        <v>4</v>
      </c>
      <c r="I23" s="27">
        <f>+H23/$C$29</f>
        <v>0.13333333333333333</v>
      </c>
    </row>
    <row r="24" spans="2:9" ht="13.5" customHeight="1" thickBot="1" thickTop="1">
      <c r="B24" s="16"/>
      <c r="C24" s="28">
        <f t="shared" si="0"/>
        <v>1</v>
      </c>
      <c r="D24" s="27">
        <f t="shared" si="1"/>
        <v>0.03333333333333333</v>
      </c>
      <c r="F24" s="28">
        <v>1</v>
      </c>
      <c r="G24" s="27">
        <f t="shared" si="2"/>
        <v>0.047619047619047616</v>
      </c>
      <c r="H24" s="28"/>
      <c r="I24" s="27"/>
    </row>
    <row r="25" spans="2:9" ht="13.5" customHeight="1" thickBot="1" thickTop="1">
      <c r="B25" s="17" t="s">
        <v>66</v>
      </c>
      <c r="C25" s="30">
        <f t="shared" si="0"/>
        <v>1</v>
      </c>
      <c r="D25" s="29">
        <f t="shared" si="1"/>
        <v>0.03333333333333333</v>
      </c>
      <c r="F25" s="30">
        <f>+F26</f>
        <v>1</v>
      </c>
      <c r="G25" s="29">
        <f t="shared" si="2"/>
        <v>0.047619047619047616</v>
      </c>
      <c r="H25" s="30">
        <f>SUM(H26)</f>
        <v>0</v>
      </c>
      <c r="I25" s="29">
        <f>+H25/$C$29</f>
        <v>0</v>
      </c>
    </row>
    <row r="26" spans="2:9" ht="13.5" customHeight="1" thickBot="1" thickTop="1">
      <c r="B26" s="16" t="s">
        <v>67</v>
      </c>
      <c r="C26" s="28">
        <f t="shared" si="0"/>
        <v>1</v>
      </c>
      <c r="D26" s="27">
        <f t="shared" si="1"/>
        <v>0.03333333333333333</v>
      </c>
      <c r="F26" s="28">
        <v>1</v>
      </c>
      <c r="G26" s="27">
        <f t="shared" si="2"/>
        <v>0.047619047619047616</v>
      </c>
      <c r="H26" s="28"/>
      <c r="I26" s="27"/>
    </row>
    <row r="27" spans="2:9" ht="13.5" customHeight="1" thickBot="1" thickTop="1">
      <c r="B27" s="17" t="s">
        <v>68</v>
      </c>
      <c r="C27" s="30">
        <f t="shared" si="0"/>
        <v>3</v>
      </c>
      <c r="D27" s="29">
        <f t="shared" si="1"/>
        <v>0.1</v>
      </c>
      <c r="F27" s="30">
        <f>+F28</f>
        <v>2</v>
      </c>
      <c r="G27" s="29">
        <f t="shared" si="2"/>
        <v>0.09523809523809523</v>
      </c>
      <c r="H27" s="30">
        <f>+H28</f>
        <v>1</v>
      </c>
      <c r="I27" s="29">
        <f>+H27/H29</f>
        <v>0.1111111111111111</v>
      </c>
    </row>
    <row r="28" spans="2:9" ht="13.5" customHeight="1" thickBot="1" thickTop="1">
      <c r="B28" s="16" t="s">
        <v>69</v>
      </c>
      <c r="C28" s="28">
        <f t="shared" si="0"/>
        <v>3</v>
      </c>
      <c r="D28" s="27">
        <f t="shared" si="1"/>
        <v>0.1</v>
      </c>
      <c r="F28" s="28">
        <v>2</v>
      </c>
      <c r="G28" s="27">
        <f t="shared" si="2"/>
        <v>0.09523809523809523</v>
      </c>
      <c r="H28" s="28">
        <v>1</v>
      </c>
      <c r="I28" s="27">
        <f>+H28/H29</f>
        <v>0.1111111111111111</v>
      </c>
    </row>
    <row r="29" spans="2:9" ht="14.25" thickBot="1" thickTop="1">
      <c r="B29" s="18" t="s">
        <v>55</v>
      </c>
      <c r="C29" s="26">
        <f>+C27+C25+C20+C13</f>
        <v>30</v>
      </c>
      <c r="D29" s="44">
        <v>1</v>
      </c>
      <c r="F29" s="26">
        <f>+F20+F13+F25+F27</f>
        <v>21</v>
      </c>
      <c r="G29" s="44">
        <f>+F29/C29</f>
        <v>0.7</v>
      </c>
      <c r="H29" s="26">
        <f>+H27+H25+H20+H13</f>
        <v>9</v>
      </c>
      <c r="I29" s="44">
        <f>+H29/C29</f>
        <v>0.3</v>
      </c>
    </row>
    <row r="30" ht="13.5" thickTop="1"/>
    <row r="38" ht="12.75"/>
    <row r="39" ht="12.75"/>
    <row r="40" ht="12.75"/>
    <row r="41" ht="12.75"/>
    <row r="42" ht="12.75"/>
    <row r="43" ht="12.75"/>
  </sheetData>
  <sheetProtection/>
  <printOptions/>
  <pageMargins left="0.7" right="0.7" top="0.75" bottom="0.75" header="0.3" footer="0.3"/>
  <pageSetup orientation="portrait" paperSize="9"/>
  <ignoredErrors>
    <ignoredError sqref="G13 G20 G29 G27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cfernandez</dc:creator>
  <cp:keywords/>
  <dc:description/>
  <cp:lastModifiedBy>Desiree Navia Toro</cp:lastModifiedBy>
  <dcterms:created xsi:type="dcterms:W3CDTF">2009-12-11T13:37:49Z</dcterms:created>
  <dcterms:modified xsi:type="dcterms:W3CDTF">2019-01-17T16:05:24Z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